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00" windowHeight="11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52" i="1" l="1"/>
  <c r="J152" i="1" s="1"/>
  <c r="H152" i="1" s="1"/>
  <c r="H151" i="1" s="1"/>
  <c r="C152" i="1"/>
  <c r="C151" i="1" s="1"/>
  <c r="N151" i="1"/>
  <c r="M151" i="1"/>
  <c r="L151" i="1"/>
  <c r="G151" i="1"/>
  <c r="F151" i="1"/>
  <c r="E151" i="1"/>
  <c r="D151" i="1"/>
  <c r="J149" i="1"/>
  <c r="H149" i="1" s="1"/>
  <c r="C149" i="1"/>
  <c r="J148" i="1"/>
  <c r="H148" i="1"/>
  <c r="C148" i="1"/>
  <c r="J147" i="1"/>
  <c r="H147" i="1" s="1"/>
  <c r="C147" i="1"/>
  <c r="N146" i="1"/>
  <c r="N141" i="1" s="1"/>
  <c r="M146" i="1"/>
  <c r="L146" i="1"/>
  <c r="K146" i="1"/>
  <c r="J146" i="1"/>
  <c r="G146" i="1"/>
  <c r="F146" i="1"/>
  <c r="E146" i="1"/>
  <c r="D146" i="1"/>
  <c r="J144" i="1"/>
  <c r="J143" i="1" s="1"/>
  <c r="C144" i="1"/>
  <c r="N143" i="1"/>
  <c r="M143" i="1"/>
  <c r="M141" i="1" s="1"/>
  <c r="L143" i="1"/>
  <c r="K143" i="1"/>
  <c r="G143" i="1"/>
  <c r="F143" i="1"/>
  <c r="F141" i="1" s="1"/>
  <c r="E143" i="1"/>
  <c r="D143" i="1"/>
  <c r="C143" i="1"/>
  <c r="L141" i="1"/>
  <c r="K140" i="1"/>
  <c r="J140" i="1" s="1"/>
  <c r="H140" i="1" s="1"/>
  <c r="H139" i="1" s="1"/>
  <c r="C140" i="1"/>
  <c r="C139" i="1" s="1"/>
  <c r="N139" i="1"/>
  <c r="N133" i="1" s="1"/>
  <c r="M139" i="1"/>
  <c r="L139" i="1"/>
  <c r="K139" i="1"/>
  <c r="K133" i="1" s="1"/>
  <c r="J139" i="1"/>
  <c r="G139" i="1"/>
  <c r="F139" i="1"/>
  <c r="E139" i="1"/>
  <c r="D139" i="1"/>
  <c r="D133" i="1" s="1"/>
  <c r="J137" i="1"/>
  <c r="C137" i="1"/>
  <c r="J136" i="1"/>
  <c r="H136" i="1"/>
  <c r="C136" i="1"/>
  <c r="N135" i="1"/>
  <c r="M135" i="1"/>
  <c r="L135" i="1"/>
  <c r="L133" i="1" s="1"/>
  <c r="K135" i="1"/>
  <c r="G135" i="1"/>
  <c r="G133" i="1" s="1"/>
  <c r="F135" i="1"/>
  <c r="F133" i="1" s="1"/>
  <c r="E135" i="1"/>
  <c r="D135" i="1"/>
  <c r="C135" i="1"/>
  <c r="M133" i="1"/>
  <c r="J132" i="1"/>
  <c r="J131" i="1" s="1"/>
  <c r="H132" i="1"/>
  <c r="H131" i="1" s="1"/>
  <c r="C132" i="1"/>
  <c r="N131" i="1"/>
  <c r="M131" i="1"/>
  <c r="M122" i="1" s="1"/>
  <c r="L131" i="1"/>
  <c r="K131" i="1"/>
  <c r="G131" i="1"/>
  <c r="F131" i="1"/>
  <c r="E131" i="1"/>
  <c r="D131" i="1"/>
  <c r="C131" i="1"/>
  <c r="J129" i="1"/>
  <c r="H129" i="1" s="1"/>
  <c r="H128" i="1" s="1"/>
  <c r="C129" i="1"/>
  <c r="C128" i="1" s="1"/>
  <c r="N128" i="1"/>
  <c r="M128" i="1"/>
  <c r="L128" i="1"/>
  <c r="K128" i="1"/>
  <c r="G128" i="1"/>
  <c r="F128" i="1"/>
  <c r="F122" i="1" s="1"/>
  <c r="E128" i="1"/>
  <c r="E122" i="1" s="1"/>
  <c r="D128" i="1"/>
  <c r="J126" i="1"/>
  <c r="J124" i="1" s="1"/>
  <c r="H126" i="1"/>
  <c r="C126" i="1"/>
  <c r="J125" i="1"/>
  <c r="H125" i="1"/>
  <c r="C125" i="1"/>
  <c r="N124" i="1"/>
  <c r="M124" i="1"/>
  <c r="L124" i="1"/>
  <c r="K124" i="1"/>
  <c r="G124" i="1"/>
  <c r="G122" i="1" s="1"/>
  <c r="F124" i="1"/>
  <c r="E124" i="1"/>
  <c r="D124" i="1"/>
  <c r="N122" i="1"/>
  <c r="H121" i="1"/>
  <c r="H120" i="1" s="1"/>
  <c r="N120" i="1"/>
  <c r="M120" i="1"/>
  <c r="L120" i="1"/>
  <c r="K120" i="1"/>
  <c r="J120" i="1"/>
  <c r="G120" i="1"/>
  <c r="F120" i="1"/>
  <c r="E120" i="1"/>
  <c r="D120" i="1"/>
  <c r="C120" i="1"/>
  <c r="J118" i="1"/>
  <c r="J117" i="1" s="1"/>
  <c r="H118" i="1"/>
  <c r="H117" i="1" s="1"/>
  <c r="C118" i="1"/>
  <c r="C117" i="1" s="1"/>
  <c r="N117" i="1"/>
  <c r="M117" i="1"/>
  <c r="M112" i="1" s="1"/>
  <c r="L117" i="1"/>
  <c r="L112" i="1" s="1"/>
  <c r="K117" i="1"/>
  <c r="G117" i="1"/>
  <c r="F117" i="1"/>
  <c r="E117" i="1"/>
  <c r="D117" i="1"/>
  <c r="J115" i="1"/>
  <c r="H115" i="1" s="1"/>
  <c r="H114" i="1" s="1"/>
  <c r="C115" i="1"/>
  <c r="C114" i="1" s="1"/>
  <c r="N114" i="1"/>
  <c r="M114" i="1"/>
  <c r="L114" i="1"/>
  <c r="K114" i="1"/>
  <c r="J114" i="1"/>
  <c r="J112" i="1" s="1"/>
  <c r="G114" i="1"/>
  <c r="F114" i="1"/>
  <c r="F112" i="1" s="1"/>
  <c r="E114" i="1"/>
  <c r="E112" i="1" s="1"/>
  <c r="D114" i="1"/>
  <c r="D112" i="1" s="1"/>
  <c r="J111" i="1"/>
  <c r="H111" i="1" s="1"/>
  <c r="C111" i="1"/>
  <c r="J110" i="1"/>
  <c r="H110" i="1" s="1"/>
  <c r="C110" i="1"/>
  <c r="N109" i="1"/>
  <c r="M109" i="1"/>
  <c r="L109" i="1"/>
  <c r="K109" i="1"/>
  <c r="K101" i="1" s="1"/>
  <c r="G109" i="1"/>
  <c r="F109" i="1"/>
  <c r="F101" i="1" s="1"/>
  <c r="E109" i="1"/>
  <c r="D109" i="1"/>
  <c r="J107" i="1"/>
  <c r="H107" i="1"/>
  <c r="C107" i="1"/>
  <c r="J106" i="1"/>
  <c r="H106" i="1"/>
  <c r="C106" i="1"/>
  <c r="J105" i="1"/>
  <c r="H105" i="1" s="1"/>
  <c r="H103" i="1" s="1"/>
  <c r="C105" i="1"/>
  <c r="J104" i="1"/>
  <c r="H104" i="1" s="1"/>
  <c r="C104" i="1"/>
  <c r="N103" i="1"/>
  <c r="N101" i="1" s="1"/>
  <c r="M103" i="1"/>
  <c r="L103" i="1"/>
  <c r="L101" i="1" s="1"/>
  <c r="K103" i="1"/>
  <c r="J103" i="1"/>
  <c r="G103" i="1"/>
  <c r="F103" i="1"/>
  <c r="E103" i="1"/>
  <c r="D103" i="1"/>
  <c r="D101" i="1" s="1"/>
  <c r="G101" i="1"/>
  <c r="J100" i="1"/>
  <c r="H100" i="1" s="1"/>
  <c r="C100" i="1"/>
  <c r="C98" i="1" s="1"/>
  <c r="J99" i="1"/>
  <c r="H99" i="1" s="1"/>
  <c r="C99" i="1"/>
  <c r="N98" i="1"/>
  <c r="M98" i="1"/>
  <c r="L98" i="1"/>
  <c r="K98" i="1"/>
  <c r="J98" i="1"/>
  <c r="H98" i="1" s="1"/>
  <c r="G98" i="1"/>
  <c r="F98" i="1"/>
  <c r="E98" i="1"/>
  <c r="D98" i="1"/>
  <c r="J95" i="1"/>
  <c r="H95" i="1" s="1"/>
  <c r="C95" i="1"/>
  <c r="J94" i="1"/>
  <c r="H94" i="1" s="1"/>
  <c r="C94" i="1"/>
  <c r="J93" i="1"/>
  <c r="H93" i="1" s="1"/>
  <c r="C93" i="1"/>
  <c r="N92" i="1"/>
  <c r="M92" i="1"/>
  <c r="L92" i="1"/>
  <c r="K92" i="1"/>
  <c r="G92" i="1"/>
  <c r="F92" i="1"/>
  <c r="F80" i="1" s="1"/>
  <c r="E92" i="1"/>
  <c r="D92" i="1"/>
  <c r="J90" i="1"/>
  <c r="H90" i="1"/>
  <c r="C90" i="1"/>
  <c r="J89" i="1"/>
  <c r="H89" i="1" s="1"/>
  <c r="C89" i="1"/>
  <c r="J88" i="1"/>
  <c r="H88" i="1" s="1"/>
  <c r="J87" i="1"/>
  <c r="H87" i="1"/>
  <c r="C87" i="1"/>
  <c r="J86" i="1"/>
  <c r="H86" i="1" s="1"/>
  <c r="C86" i="1"/>
  <c r="J85" i="1"/>
  <c r="H85" i="1"/>
  <c r="C85" i="1"/>
  <c r="J84" i="1"/>
  <c r="H84" i="1"/>
  <c r="C84" i="1"/>
  <c r="J83" i="1"/>
  <c r="H83" i="1" s="1"/>
  <c r="C83" i="1"/>
  <c r="N82" i="1"/>
  <c r="N80" i="1" s="1"/>
  <c r="M82" i="1"/>
  <c r="L82" i="1"/>
  <c r="L80" i="1" s="1"/>
  <c r="K82" i="1"/>
  <c r="K80" i="1" s="1"/>
  <c r="G82" i="1"/>
  <c r="G80" i="1" s="1"/>
  <c r="F82" i="1"/>
  <c r="E82" i="1"/>
  <c r="D82" i="1"/>
  <c r="M80" i="1"/>
  <c r="E80" i="1"/>
  <c r="D80" i="1"/>
  <c r="J79" i="1"/>
  <c r="H79" i="1"/>
  <c r="C79" i="1"/>
  <c r="J78" i="1"/>
  <c r="H78" i="1" s="1"/>
  <c r="C78" i="1"/>
  <c r="N77" i="1"/>
  <c r="M77" i="1"/>
  <c r="L77" i="1"/>
  <c r="K77" i="1"/>
  <c r="D77" i="1"/>
  <c r="J75" i="1"/>
  <c r="C75" i="1"/>
  <c r="J74" i="1"/>
  <c r="C74" i="1"/>
  <c r="C73" i="1" s="1"/>
  <c r="N73" i="1"/>
  <c r="M73" i="1"/>
  <c r="L73" i="1"/>
  <c r="H73" i="1"/>
  <c r="D73" i="1"/>
  <c r="J71" i="1"/>
  <c r="J70" i="1" s="1"/>
  <c r="H70" i="1" s="1"/>
  <c r="C71" i="1"/>
  <c r="K70" i="1"/>
  <c r="C70" i="1"/>
  <c r="J68" i="1"/>
  <c r="H68" i="1"/>
  <c r="C68" i="1"/>
  <c r="C64" i="1" s="1"/>
  <c r="J67" i="1"/>
  <c r="H67" i="1" s="1"/>
  <c r="J66" i="1"/>
  <c r="H66" i="1"/>
  <c r="H65" i="1"/>
  <c r="K64" i="1"/>
  <c r="J64" i="1"/>
  <c r="H64" i="1"/>
  <c r="D64" i="1"/>
  <c r="J61" i="1"/>
  <c r="H61" i="1"/>
  <c r="J60" i="1"/>
  <c r="H60" i="1"/>
  <c r="C60" i="1"/>
  <c r="J59" i="1"/>
  <c r="H59" i="1" s="1"/>
  <c r="C59" i="1"/>
  <c r="C58" i="1" s="1"/>
  <c r="C56" i="1" s="1"/>
  <c r="H58" i="1"/>
  <c r="D58" i="1"/>
  <c r="D56" i="1" s="1"/>
  <c r="K56" i="1"/>
  <c r="J56" i="1"/>
  <c r="H56" i="1"/>
  <c r="J54" i="1"/>
  <c r="H54" i="1"/>
  <c r="C54" i="1"/>
  <c r="C53" i="1" s="1"/>
  <c r="K53" i="1"/>
  <c r="J53" i="1"/>
  <c r="H53" i="1"/>
  <c r="F53" i="1"/>
  <c r="D53" i="1"/>
  <c r="J51" i="1"/>
  <c r="H51" i="1" s="1"/>
  <c r="H50" i="1" s="1"/>
  <c r="C51" i="1"/>
  <c r="C50" i="1" s="1"/>
  <c r="K50" i="1"/>
  <c r="D50" i="1"/>
  <c r="J48" i="1"/>
  <c r="H48" i="1" s="1"/>
  <c r="H47" i="1" s="1"/>
  <c r="C48" i="1"/>
  <c r="N47" i="1"/>
  <c r="M47" i="1"/>
  <c r="L47" i="1"/>
  <c r="K47" i="1"/>
  <c r="D47" i="1"/>
  <c r="C47" i="1"/>
  <c r="J45" i="1"/>
  <c r="H45" i="1" s="1"/>
  <c r="C45" i="1"/>
  <c r="J44" i="1"/>
  <c r="H44" i="1"/>
  <c r="C44" i="1"/>
  <c r="N43" i="1"/>
  <c r="M43" i="1"/>
  <c r="M41" i="1" s="1"/>
  <c r="L43" i="1"/>
  <c r="L41" i="1" s="1"/>
  <c r="K43" i="1"/>
  <c r="G43" i="1"/>
  <c r="F43" i="1"/>
  <c r="F41" i="1" s="1"/>
  <c r="E43" i="1"/>
  <c r="D43" i="1"/>
  <c r="N41" i="1"/>
  <c r="G41" i="1"/>
  <c r="E41" i="1"/>
  <c r="J40" i="1"/>
  <c r="H40" i="1" s="1"/>
  <c r="D40" i="1"/>
  <c r="C40" i="1"/>
  <c r="C39" i="1" s="1"/>
  <c r="C37" i="1" s="1"/>
  <c r="N39" i="1"/>
  <c r="N37" i="1" s="1"/>
  <c r="M39" i="1"/>
  <c r="M37" i="1" s="1"/>
  <c r="L39" i="1"/>
  <c r="K39" i="1"/>
  <c r="K37" i="1" s="1"/>
  <c r="J39" i="1"/>
  <c r="J37" i="1" s="1"/>
  <c r="H37" i="1" s="1"/>
  <c r="F39" i="1"/>
  <c r="E39" i="1"/>
  <c r="E37" i="1" s="1"/>
  <c r="D39" i="1"/>
  <c r="L37" i="1"/>
  <c r="G37" i="1"/>
  <c r="F37" i="1"/>
  <c r="D37" i="1"/>
  <c r="J36" i="1"/>
  <c r="H36" i="1" s="1"/>
  <c r="H35" i="1" s="1"/>
  <c r="H33" i="1" s="1"/>
  <c r="C36" i="1"/>
  <c r="C35" i="1" s="1"/>
  <c r="C33" i="1" s="1"/>
  <c r="N35" i="1"/>
  <c r="N33" i="1" s="1"/>
  <c r="M35" i="1"/>
  <c r="L35" i="1"/>
  <c r="K35" i="1"/>
  <c r="K33" i="1" s="1"/>
  <c r="J35" i="1"/>
  <c r="J33" i="1" s="1"/>
  <c r="G35" i="1"/>
  <c r="G33" i="1" s="1"/>
  <c r="F35" i="1"/>
  <c r="F33" i="1" s="1"/>
  <c r="E35" i="1"/>
  <c r="D35" i="1"/>
  <c r="M33" i="1"/>
  <c r="L33" i="1"/>
  <c r="E33" i="1"/>
  <c r="D33" i="1"/>
  <c r="J32" i="1"/>
  <c r="H32" i="1"/>
  <c r="C32" i="1"/>
  <c r="J31" i="1"/>
  <c r="H31" i="1" s="1"/>
  <c r="C31" i="1"/>
  <c r="J30" i="1"/>
  <c r="C30" i="1"/>
  <c r="N29" i="1"/>
  <c r="N27" i="1" s="1"/>
  <c r="M29" i="1"/>
  <c r="M27" i="1" s="1"/>
  <c r="L29" i="1"/>
  <c r="K29" i="1"/>
  <c r="K27" i="1" s="1"/>
  <c r="G29" i="1"/>
  <c r="G27" i="1" s="1"/>
  <c r="F29" i="1"/>
  <c r="E29" i="1"/>
  <c r="E27" i="1" s="1"/>
  <c r="D29" i="1"/>
  <c r="D27" i="1" s="1"/>
  <c r="L27" i="1"/>
  <c r="F27" i="1"/>
  <c r="J26" i="1"/>
  <c r="H26" i="1" s="1"/>
  <c r="C26" i="1"/>
  <c r="C24" i="1" s="1"/>
  <c r="J25" i="1"/>
  <c r="C25" i="1"/>
  <c r="N24" i="1"/>
  <c r="M24" i="1"/>
  <c r="M19" i="1" s="1"/>
  <c r="L24" i="1"/>
  <c r="K24" i="1"/>
  <c r="G24" i="1"/>
  <c r="F24" i="1"/>
  <c r="E24" i="1"/>
  <c r="D24" i="1"/>
  <c r="K22" i="1"/>
  <c r="J22" i="1" s="1"/>
  <c r="J21" i="1" s="1"/>
  <c r="C22" i="1"/>
  <c r="N21" i="1"/>
  <c r="M21" i="1"/>
  <c r="L21" i="1"/>
  <c r="G21" i="1"/>
  <c r="F21" i="1"/>
  <c r="E21" i="1"/>
  <c r="E19" i="1" s="1"/>
  <c r="D21" i="1"/>
  <c r="D19" i="1" s="1"/>
  <c r="C21" i="1"/>
  <c r="J18" i="1"/>
  <c r="H18" i="1" s="1"/>
  <c r="C18" i="1"/>
  <c r="K17" i="1"/>
  <c r="J17" i="1"/>
  <c r="H17" i="1" s="1"/>
  <c r="C17" i="1"/>
  <c r="K16" i="1"/>
  <c r="J16" i="1"/>
  <c r="H16" i="1" s="1"/>
  <c r="C16" i="1"/>
  <c r="J15" i="1"/>
  <c r="H15" i="1" s="1"/>
  <c r="C15" i="1"/>
  <c r="N14" i="1"/>
  <c r="M14" i="1"/>
  <c r="L14" i="1"/>
  <c r="K14" i="1"/>
  <c r="G14" i="1"/>
  <c r="F14" i="1"/>
  <c r="E14" i="1"/>
  <c r="D14" i="1"/>
  <c r="C14" i="1"/>
  <c r="J12" i="1"/>
  <c r="H12" i="1" s="1"/>
  <c r="C12" i="1"/>
  <c r="N11" i="1"/>
  <c r="N9" i="1" s="1"/>
  <c r="M11" i="1"/>
  <c r="M9" i="1" s="1"/>
  <c r="L11" i="1"/>
  <c r="J11" i="1"/>
  <c r="H11" i="1"/>
  <c r="G11" i="1"/>
  <c r="F11" i="1"/>
  <c r="E11" i="1"/>
  <c r="C11" i="1"/>
  <c r="K9" i="1"/>
  <c r="E9" i="1"/>
  <c r="D9" i="1"/>
  <c r="J101" i="1" l="1"/>
  <c r="H101" i="1"/>
  <c r="N112" i="1"/>
  <c r="N8" i="1"/>
  <c r="J14" i="1"/>
  <c r="J9" i="1" s="1"/>
  <c r="D8" i="1"/>
  <c r="E8" i="1"/>
  <c r="J77" i="1"/>
  <c r="J82" i="1"/>
  <c r="E101" i="1"/>
  <c r="K112" i="1"/>
  <c r="C112" i="1"/>
  <c r="K122" i="1"/>
  <c r="C124" i="1"/>
  <c r="E133" i="1"/>
  <c r="G141" i="1"/>
  <c r="F19" i="1"/>
  <c r="N19" i="1"/>
  <c r="J29" i="1"/>
  <c r="J27" i="1" s="1"/>
  <c r="J62" i="1"/>
  <c r="H62" i="1" s="1"/>
  <c r="K62" i="1"/>
  <c r="C77" i="1"/>
  <c r="C62" i="1" s="1"/>
  <c r="C82" i="1"/>
  <c r="C92" i="1"/>
  <c r="C133" i="1"/>
  <c r="D141" i="1"/>
  <c r="F9" i="1"/>
  <c r="C9" i="1" s="1"/>
  <c r="C8" i="1" s="1"/>
  <c r="C19" i="1"/>
  <c r="G19" i="1"/>
  <c r="C29" i="1"/>
  <c r="C27" i="1" s="1"/>
  <c r="K41" i="1"/>
  <c r="J47" i="1"/>
  <c r="H92" i="1"/>
  <c r="M101" i="1"/>
  <c r="J109" i="1"/>
  <c r="H109" i="1" s="1"/>
  <c r="G112" i="1"/>
  <c r="J128" i="1"/>
  <c r="J122" i="1" s="1"/>
  <c r="D122" i="1"/>
  <c r="C122" i="1" s="1"/>
  <c r="J135" i="1"/>
  <c r="H135" i="1" s="1"/>
  <c r="H133" i="1" s="1"/>
  <c r="H112" i="1"/>
  <c r="F8" i="1"/>
  <c r="F153" i="1" s="1"/>
  <c r="M8" i="1"/>
  <c r="M153" i="1" s="1"/>
  <c r="H43" i="1"/>
  <c r="H41" i="1" s="1"/>
  <c r="J141" i="1"/>
  <c r="C43" i="1"/>
  <c r="C41" i="1" s="1"/>
  <c r="J43" i="1"/>
  <c r="J50" i="1"/>
  <c r="G9" i="1"/>
  <c r="H14" i="1"/>
  <c r="H9" i="1" s="1"/>
  <c r="L19" i="1"/>
  <c r="H22" i="1"/>
  <c r="H21" i="1" s="1"/>
  <c r="J24" i="1"/>
  <c r="H24" i="1" s="1"/>
  <c r="H30" i="1"/>
  <c r="H29" i="1" s="1"/>
  <c r="H27" i="1" s="1"/>
  <c r="H39" i="1"/>
  <c r="D62" i="1"/>
  <c r="H71" i="1"/>
  <c r="J92" i="1"/>
  <c r="C103" i="1"/>
  <c r="C109" i="1"/>
  <c r="H144" i="1"/>
  <c r="H143" i="1" s="1"/>
  <c r="H146" i="1"/>
  <c r="K151" i="1"/>
  <c r="K141" i="1" s="1"/>
  <c r="L122" i="1"/>
  <c r="H124" i="1"/>
  <c r="H122" i="1" s="1"/>
  <c r="N153" i="1"/>
  <c r="L9" i="1"/>
  <c r="K21" i="1"/>
  <c r="K19" i="1" s="1"/>
  <c r="K8" i="1" s="1"/>
  <c r="D41" i="1"/>
  <c r="H77" i="1"/>
  <c r="H82" i="1"/>
  <c r="H137" i="1"/>
  <c r="E141" i="1"/>
  <c r="E153" i="1" s="1"/>
  <c r="C146" i="1"/>
  <c r="C141" i="1" s="1"/>
  <c r="J151" i="1"/>
  <c r="D153" i="1" l="1"/>
  <c r="H141" i="1"/>
  <c r="J80" i="1"/>
  <c r="C80" i="1"/>
  <c r="J133" i="1"/>
  <c r="H80" i="1"/>
  <c r="L8" i="1"/>
  <c r="L153" i="1" s="1"/>
  <c r="G8" i="1"/>
  <c r="G153" i="1" s="1"/>
  <c r="C153" i="1"/>
  <c r="K153" i="1"/>
  <c r="H19" i="1"/>
  <c r="H8" i="1" s="1"/>
  <c r="H153" i="1" s="1"/>
  <c r="C101" i="1"/>
  <c r="J41" i="1"/>
  <c r="J19" i="1"/>
  <c r="J8" i="1" s="1"/>
  <c r="J153" i="1" l="1"/>
</calcChain>
</file>

<file path=xl/comments1.xml><?xml version="1.0" encoding="utf-8"?>
<comments xmlns="http://schemas.openxmlformats.org/spreadsheetml/2006/main">
  <authors>
    <author>Автор</author>
  </authors>
  <commentList>
    <comment ref="H1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908,78+39,625 тыс. руб</t>
        </r>
      </text>
    </comment>
  </commentList>
</comments>
</file>

<file path=xl/sharedStrings.xml><?xml version="1.0" encoding="utf-8"?>
<sst xmlns="http://schemas.openxmlformats.org/spreadsheetml/2006/main" count="270" uniqueCount="182">
  <si>
    <t>Оперативный отчет о выполнении муниципальных программ городского поселения Воскресенск за 2017 год</t>
  </si>
  <si>
    <t>№ п/п</t>
  </si>
  <si>
    <t>Наименование подпрограммы, мероприятия (с указанием порядкового номера)</t>
  </si>
  <si>
    <t>Объем финансирования на 2017 год (тыс.руб.)</t>
  </si>
  <si>
    <t>Выполнено (тыс.руб.)</t>
  </si>
  <si>
    <t xml:space="preserve">Степень и результаты выполнения мероприятия </t>
  </si>
  <si>
    <t>Профинансировано за 2017 год (тыс.руб.)</t>
  </si>
  <si>
    <t>Всего:</t>
  </si>
  <si>
    <t>в том числе:</t>
  </si>
  <si>
    <t>всего:</t>
  </si>
  <si>
    <t>бюджет городского поселения Воскресенск</t>
  </si>
  <si>
    <t>федеральный бюджет</t>
  </si>
  <si>
    <t>бюджет Московской области</t>
  </si>
  <si>
    <t>Внебюджетные источники</t>
  </si>
  <si>
    <t xml:space="preserve">Муниципальная программа "Развитие и функционирование дорожно-транспортного комплекса на 2015-2019 годы" </t>
  </si>
  <si>
    <t>заключены муниципальные контракты</t>
  </si>
  <si>
    <t>Подпрограмма "Развитие дорожного хозяйства городского поселения Воскресенск на 2015-2019 годы"</t>
  </si>
  <si>
    <t>Задача 1: Обеспечение устойчивого функционированиясети автомобильных дорог общего пользования городского поселения Воскресенск</t>
  </si>
  <si>
    <t>Основное мероприятие1: Обеспечение устойчивого функционированиясети автомобильных дорог общего пользования городского поселения Воскресенск</t>
  </si>
  <si>
    <t>1.1.</t>
  </si>
  <si>
    <t>Мероприятие 1: Содержание автомобильных дорог (вкл. заработную плату, отчисления коммунальные платежи и т.д.) в т.ч.</t>
  </si>
  <si>
    <t>Задача 2: Поддержание астомобильных дорог общего пользования местного значения в состоянии соответствующим нормативным требованиям</t>
  </si>
  <si>
    <t>2.</t>
  </si>
  <si>
    <t>Основное мероприятие 1: Поддержание астомобильных дорог общего пользования местного значения в состоянии соответствующим нормативным требованиям</t>
  </si>
  <si>
    <t>2.1.</t>
  </si>
  <si>
    <t>Мероприятие 1: Ремонт отдельных участков асфальтобетонного покрытия, восстановление изношенных верхних слоев дорожных покрытий (ямочный ремонт) требованиям</t>
  </si>
  <si>
    <t>2.2.</t>
  </si>
  <si>
    <t>Мероприятие 2: Расширение парковочного пространства</t>
  </si>
  <si>
    <t>2.3.</t>
  </si>
  <si>
    <t>Мероприятие 6: Ремонт остановок общего пользования, обработка антивандальным составом</t>
  </si>
  <si>
    <t>2.4.</t>
  </si>
  <si>
    <t xml:space="preserve">Мероприятие 10: Приобретение дорожной техники для нужд дорожного хозяйства </t>
  </si>
  <si>
    <t>Подпрограмма "Обеспечение капитального ремонта и 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городского поселения Воскресенск 2015-2019 годы"</t>
  </si>
  <si>
    <t>Задача 1: Поддержание автомобильных дорог общего пользования местного значения на уровне, соответствующем категории дороги</t>
  </si>
  <si>
    <t>1.</t>
  </si>
  <si>
    <t>Основное мероприятие 1: Поддержание автомобильных дорог общего пользования местного значения на уровне, соответствующем категории дороги</t>
  </si>
  <si>
    <t>Мероприятие 1: Капитальный ремонт и ремонт автомобильных дорог общего пользования городского поселения Воскресенск</t>
  </si>
  <si>
    <t>Задача 2: Поддержание в надлежащем состоянии проездов к многоквартирным домам</t>
  </si>
  <si>
    <t>Основное мероприятие 1:Поддержание в надлежащем состоянии проездов к многоквартирным домам</t>
  </si>
  <si>
    <t>Мероприятие 1: Капитальный ремонт и ремонт дворовых территорий многоквартирных домов, проездов к дворовым территориям многоквартирых домов городского поселения Воскресенск</t>
  </si>
  <si>
    <t>Устройство тротуаров дворовых территорий многоквартирных домов</t>
  </si>
  <si>
    <t>Подпрограмма "Обеспечение безопасности дорожного движения на 2015-2019 годы"</t>
  </si>
  <si>
    <t>Задача 1: Повышение уровня эксплатационного состояния опасных участков улично-дорожной сети</t>
  </si>
  <si>
    <t>Основное мероприятие 1: Повышение уровня эксплатационного состояния опасных участков улично-дорожной сети</t>
  </si>
  <si>
    <t>Мероприятие 1: Нанесение горизонтальной дорожной разметки</t>
  </si>
  <si>
    <t>1.2.</t>
  </si>
  <si>
    <t>Мероприятие 2: Обустройство дорог дорожными знаками, светофорами, искусственными неровностями</t>
  </si>
  <si>
    <t>1.3.</t>
  </si>
  <si>
    <t>Мероприятие 3: Устройство барьерных ограждений</t>
  </si>
  <si>
    <t>Подпрограмма "Обеспечение услугами пассажирского транспорта общего пользования на 2015-2019 годы"</t>
  </si>
  <si>
    <t>Задача 1: Обеспечение доступности услуг транспорта общего пользования</t>
  </si>
  <si>
    <t>Основное мероприятие 1: Обеспечение доступности услуг транспорта общего пользования</t>
  </si>
  <si>
    <t xml:space="preserve">Организация перевозок пассажиров по маршруту(маршрутам) регулярных перевозок по регулируемым тарифам, на которых отдельным категориям граждан предоставляются меры социальной поддержки </t>
  </si>
  <si>
    <t xml:space="preserve">Муниципальная программа "Обеспечение жильем молодых семей на 2015-2019 годы" </t>
  </si>
  <si>
    <t>Задача 1: Координация финансовых и организационных вопросов по предоставению молодым семьям социальных выплат на предобретение жилого помещения или строительство индивидуального жилого дома</t>
  </si>
  <si>
    <t>Основное мероприяте 1: Оказание государственной и муниципальной поддержки молодым семьям в виде социальных выплат на приобретение жилого помещения или строительство индивидуального жилого дома</t>
  </si>
  <si>
    <t>Мероприятие 1: Перечисление социальной выплаты участникам Программы, согласно утвержденного списка по итогам конкурсного отбора на текущий год</t>
  </si>
  <si>
    <t xml:space="preserve">Муниципальная программа "Развитие жилищно-коммунального хозяйства на 2015-2019 годы" </t>
  </si>
  <si>
    <t>Задача 1: Развитие систем и объектов водоснабжения, водоотведения</t>
  </si>
  <si>
    <t>Основное мероприятие 1: Развитие систем и объектов водоснабжения, водоотведения</t>
  </si>
  <si>
    <t>Мероприятие 1.1.10: Выполнение работ по актуализации схемы теплоснабжения и схемы водоснабжения и водоотведения</t>
  </si>
  <si>
    <t>Мероприятие 1.1.11: Выполнение кадастровых работ объектов водоснабжения</t>
  </si>
  <si>
    <t>Задача 2: Повышение энергоэффективности и надежности функционирования объектов теплоснабжения и водоотведения</t>
  </si>
  <si>
    <t>Основное мероприятие 1: Повышение энергоэффективности и надежности функционирования объектов теплоснабжения и водоотведения</t>
  </si>
  <si>
    <t>Мероприятие 3: Ремонт объектов тепло-, водоснабжения и канализирования</t>
  </si>
  <si>
    <t>Задача 4: Устранение физического износа общего имущества многоквартирных домов</t>
  </si>
  <si>
    <t>4.</t>
  </si>
  <si>
    <t>Основное мероприятие 1: Устранение физического износа общего имущества многоквартирных домов</t>
  </si>
  <si>
    <t>4.1.</t>
  </si>
  <si>
    <t>Мероприятие 1: Взнос на капитальный ремонт общего имущества многоквартирных домов за помещение, которое находится в муниципальной собственности</t>
  </si>
  <si>
    <t>Задача 5: Обеспечение комфортной среды проживания в городском поселении</t>
  </si>
  <si>
    <t>5.</t>
  </si>
  <si>
    <t>Основное мероприятие 1: Обеспечение комфортной среды проживания в городском поселении</t>
  </si>
  <si>
    <t>5.1.</t>
  </si>
  <si>
    <t xml:space="preserve">Мероприятие 1: Ремонт подъездов многоквартирныхъ домов </t>
  </si>
  <si>
    <t xml:space="preserve">Муниципальная программа "Осуществление мероприятий по обеспечению безопасности людей на водных объектах, охране их жизни и здоровья" </t>
  </si>
  <si>
    <t>Задача 1: Обеспечение безопасности людей на водных объектах, охране их жизни и здоровья</t>
  </si>
  <si>
    <t>Основное мероприятие 1: Выполнение мероприятий, направленных на обеспечение сохранности жизни и здоровья людей на водных объектах</t>
  </si>
  <si>
    <t>Мероприятие 2: Проведение работ по обследованию и очистке дна водоемов</t>
  </si>
  <si>
    <t>Мероприятие 3: Закупка песка для отсыпки</t>
  </si>
  <si>
    <t>Мероприятие 4: Лабораторные исследования воды и песка водоемов, расположенных на территории городского поселения Воскресенск, в том числе на городском пляже для получения разрешения об использовании пляжа и реки для отдыха, занятием спортом, купания</t>
  </si>
  <si>
    <t>Муниципальная программа "Обеспечение пожарной безопасности на 2015-2019 годы"</t>
  </si>
  <si>
    <t>-</t>
  </si>
  <si>
    <t xml:space="preserve">Муниципальная программа "Совершенствование системы информационного обеспечения администрации городского поселения Воскресенск на 2015-2019 годы" </t>
  </si>
  <si>
    <t>Задача 1: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</si>
  <si>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Основное мероприятие 1:"Развитие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</si>
  <si>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Мероприятие 1: Приобретение компьютерной и оргтехники для создания автоматизированных рабочих мест для нужд администрации городского поселения Воскресенск</t>
  </si>
  <si>
    <t>Мероприятие 2: Приобретение расходных материалов для нужд администрации городского поселения Воскресенск</t>
  </si>
  <si>
    <t>Мероприятие 3: Приобретение услуг специализированной организации по восстановлению расходных материалов (картриджей) и ремонту оргтехники</t>
  </si>
  <si>
    <t>1.4.</t>
  </si>
  <si>
    <t>Мероприятие 6: Обеспечение доступности к сети Интернет администрации городского поселения Воскресенск и муниципальных учреждений</t>
  </si>
  <si>
    <t>Задача 2: Внедрение систем электронного документаоборота для обеспечения деятельности администрации городского поселения Воскресенск</t>
  </si>
  <si>
    <t>Основное мероприятие 1: Внедрение систем электронного документаоборота для обеспечения деятельности администрации городского поселения Воскресенск</t>
  </si>
  <si>
    <t>Мероприятие 5: Оказание услуг по сопровождению МСЭД МО</t>
  </si>
  <si>
    <t>Задача 3: 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</si>
  <si>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3.</t>
  </si>
  <si>
    <t>Основное мероприятие 1: 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</si>
  <si>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3.1.</t>
  </si>
  <si>
    <t>Мероприятие 2: Преобретение услуг по предоставлению выделенного сервера в центре обработки данных (хостинга), для размещения официальных сайтов администрации городского поселения Воскресенск</t>
  </si>
  <si>
    <t>3.2.</t>
  </si>
  <si>
    <t>Мероприятие 3: Преобретение лицензий на продление систем управления официальными сайтам, лицензий на установку дополнительных модулей систем</t>
  </si>
  <si>
    <t>Задача 5: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</si>
  <si>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Основное мероприятие 1: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</si>
  <si>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Мероприятие 2: Пролдение лицензий на антивирусное программное обеспечение, и услуг по обновлению содержащихся в нем баз для нужд администрации городского поселения Воскресенск</t>
  </si>
  <si>
    <t>4.2.</t>
  </si>
  <si>
    <t>Мероприятие 3: Преобретение средств электронной подписи для нужд администрации городского поселения Воскресенск и подведомственных учреждений, продление сроков действия сертификатов безопасности и ключей ЭП</t>
  </si>
  <si>
    <t xml:space="preserve">Муниципальная программа "Развитие культуры на 2015-2019 годы" </t>
  </si>
  <si>
    <t>Задача 1: Повышение качества услуг культурно-досугового и концертного обслуживания населения</t>
  </si>
  <si>
    <t>Основное мероприятие 1: Выполнение мероприятий, направленных на повышение качества услуг культурно-досугового и концертного обслуживания населения</t>
  </si>
  <si>
    <t>Мероприятие 1:Организация и проведение мероприятий в сфере культуры</t>
  </si>
  <si>
    <t>Мероприятие 2: 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</si>
  <si>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Мероприятие 3: Обеспечение деятельности подведомственных учреждений</t>
  </si>
  <si>
    <t>Мероприятие 4: Обеспечение деятельности подведомственых учреждений за счет платных услуг</t>
  </si>
  <si>
    <t>1.5.</t>
  </si>
  <si>
    <t>Повышение квалификации работников культуры</t>
  </si>
  <si>
    <t>1.6.</t>
  </si>
  <si>
    <t>Мероприятие 6: Предоставление субсидий некоммерческим организациям на реализацию проектов в сфере культуры</t>
  </si>
  <si>
    <t>1.7.</t>
  </si>
  <si>
    <t>Мероприятие 7: Расходы на повышение заработной платы работникам муниципальных учреждений в сфере культуры за счет средств бюджета Московской области</t>
  </si>
  <si>
    <t>1.8.</t>
  </si>
  <si>
    <t>Мероприятие: Софинансирование расходов на повышение заработной платы работников муниципальныхх учреждений сферы культуры за счет средств городского поселения</t>
  </si>
  <si>
    <t>Задача 2: Модернизация и укрепление материально-технической базы учреждений культуры путем проведения ремонтов и материально-технического оснащения</t>
  </si>
  <si>
    <t>Основное мероприятие 1: Выполнение мероприятий, направленных на модернизацию и укрепление материально-технической базы учреждений культуры путем проведения ремонтов и материально-технического переоснащения</t>
  </si>
  <si>
    <t>Мероприятие 1: Капитальныйи текущий ремонт зданий и сооружений</t>
  </si>
  <si>
    <t>Мероприятие 2: Доступная среда в учреждениях культуры</t>
  </si>
  <si>
    <t>Мероприятие 4: Приобретение звукового оборудования</t>
  </si>
  <si>
    <t>Обеспечение деятельности подведомственных учреждений за счет платных услуг</t>
  </si>
  <si>
    <t>Задача 3: Создание условий для развития библиотечного обслуживания населения</t>
  </si>
  <si>
    <t>Основное мероприятие 1: Выполнение мероприятий, направленных на создание условий для развития библиотечного обслуживания населения</t>
  </si>
  <si>
    <t>Мероприятие 1: Организация библиотечного обслуживания, комплектование и обеспечение сохранности библиотечного фонда библиотек поселения</t>
  </si>
  <si>
    <t>Расходы на повышение заработной платы работникам муниципальных учреждения сферы культуры</t>
  </si>
  <si>
    <t xml:space="preserve">Муниципальная программа "Благоустройство территории на период 2015-2019 годы" </t>
  </si>
  <si>
    <t>Задача 2: Повышение уровня благоустройства территории городского поселения, придомовые территории к многоквартирным домам</t>
  </si>
  <si>
    <t>Основное мероприятие 1: Повышение уровня благоустройства территории городского поселения, придомовые территории к многоквартирным домам</t>
  </si>
  <si>
    <t>Мероприятие 3: Содержание  и озеленение объектов благоустройства</t>
  </si>
  <si>
    <t>Мероприятие 11: Обустройство территории для отдыха жителей</t>
  </si>
  <si>
    <t>Мероприятие 13: Участие МКУ "Благоустройство и озеленение" в региональном конкурсе "Цветы Подмосковья"</t>
  </si>
  <si>
    <t>Мероприятие 16: Приобретение техники для благоустройства территорий муниципальных образований Московаской области</t>
  </si>
  <si>
    <t>Задача 3: Повышение уровня благоустройства и поддержание в надлежащем состоянии детских игровых и спортивных площадок</t>
  </si>
  <si>
    <t>Основное мероприятие 1: Повышение уровня благоустройства и поддержание в надлежащем состоянии детских игровых и спортивных площадок</t>
  </si>
  <si>
    <t>Мероприятие 3: Обустройство детских игровых и спортивных площадок</t>
  </si>
  <si>
    <t>Мероприятие 5: Дополнительные мероприятия по развитию жилищно-коммунального хозяйства и социально-культурной сферы (Приобретение и установка детской игровой площадки)</t>
  </si>
  <si>
    <t xml:space="preserve">Муниципальная программа "Содержание и благоустройство мест захоронения на 2015-2019 годы" </t>
  </si>
  <si>
    <t>Задача 1: Создание условий для развития услуг в сфере похоронного дела, формирование современной системы сервиса</t>
  </si>
  <si>
    <t>Основное мероприятие 1: Создание условий для развития услуг в сфере похоронного дела, формирование современной системы сервиса</t>
  </si>
  <si>
    <t>Мероприятие 4: Проведение инвентаризации существующих кладбищ</t>
  </si>
  <si>
    <t>Задача 2: Повышение уровня благоустройства кладбищ</t>
  </si>
  <si>
    <t>Основное мероприятие 1: Повышение уровня благоустройства кладбищ</t>
  </si>
  <si>
    <t>Содержание кладбищ (заработная плата, отчисления, ГСМ, материалы, мероприятия по охране труда, инвентарь)</t>
  </si>
  <si>
    <t>Задача 3: Своевременная транспортировка в морг с мест обнаружения или происшествия тел умерших (погибших)</t>
  </si>
  <si>
    <t>Основное мероприятие 1: Повышение уровня организации ритуальных услуг</t>
  </si>
  <si>
    <t xml:space="preserve">Мероприятие 2: 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патологоанатомического вскрытия </t>
  </si>
  <si>
    <t>Муниципальная программа "Развитие физической культуры и спорта на 2015-2019 годы"</t>
  </si>
  <si>
    <t>Задача 1: 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Воскресенск, на областных, всеросийских и иных соревнованиях</t>
  </si>
  <si>
    <t>Основное мероприятие 1: Выполнение мероприятий, направленных на вовлечение жителей городского поселения Воскресенск в систематические занятия физической культурой и спортом через проведениеакций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поселенияВоскресенск на областных, всероссийских и иных соревнованиях</t>
  </si>
  <si>
    <t>Мероприятие 1: Организация и проведения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</si>
  <si>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Мероприятие 2: Обеспечение деятельности подведомственных учреждений</t>
  </si>
  <si>
    <t>Задача 2: Обновление и совершенствование материально-технической базы спортивных учреждений</t>
  </si>
  <si>
    <t>Основное мероприятие 1: Выполнение мероприятий, направленных на обновление и совершенствование материально-технической базы спортивных учреждений</t>
  </si>
  <si>
    <t>Мероприятие 1: Капитальный и текущий ремонт зданий и сооружений</t>
  </si>
  <si>
    <t>Задача 3: Повышение профессионального мастерства специалистов, работающих в области физической культуры и спорта</t>
  </si>
  <si>
    <t>Основное мероприятие 1: Выполнение мероприятий, направленных на повышение профессионального мастерства специалистов , работающих в области физической культуры и спорта</t>
  </si>
  <si>
    <t>Мероприятие 1:Повышение квалификации и методическое сопровождение деятельности муниципальных учреждений</t>
  </si>
  <si>
    <t>Муниципальная программа "Молодое поколение на 2015-2019 годы"</t>
  </si>
  <si>
    <t>Задача 1: Содействие патриотическому и духовно-нарвственному воспитанию молодежи, поддержка талантливой молодежи, молодежных социально-значимых инициатив</t>
  </si>
  <si>
    <t>Основное мероприятие 1: Выполнение мероприятий, направленных на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</si>
  <si>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Мероприятие 1: Организация и проведение мероприятий по работе с молодежью</t>
  </si>
  <si>
    <t>Задача 3: Повышение профессионального мастерства специалистов, работающих в области работы с молодежью</t>
  </si>
  <si>
    <t>Мероприятие 1:Повышение квалификации сотрудников муниципальных учреждений</t>
  </si>
  <si>
    <t>Муниципальная программа "Энергосбережение и повышение энергетической эффективности на период 2015-2020 гг."</t>
  </si>
  <si>
    <t>Задача 1: Обеспечение надежного и высокоэффективного уличного освещения на территории поселения</t>
  </si>
  <si>
    <t>Основное мероприятие 1: Обеспечение надежного и высокоэффективного уличного освещения на территории поселения</t>
  </si>
  <si>
    <t>Мероприяие 1: Содержание и ремонт сетей уличного освещения</t>
  </si>
  <si>
    <t>Задача 2: Повышение уровня благоустройства гордского поселения</t>
  </si>
  <si>
    <t>Основное мероприятие 1: Повышение уровня благоустройства территории  городского поселения</t>
  </si>
  <si>
    <t>Мероприяте 1: Строительство линий уличного освещения</t>
  </si>
  <si>
    <t>Мероприятие 2: Празднично-световое оформление улиц</t>
  </si>
  <si>
    <t>Мероприятие 3: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</si>
  <si>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Задача 3: Повышение энергетической эффективности в жилищном фонде</t>
  </si>
  <si>
    <t>Итого по муниципальным программам</t>
  </si>
  <si>
    <t>Начальник финасово - экономического управления - главный бухгалтер городского поселения Воскресенск</t>
  </si>
  <si>
    <t>Е.А. Бондарева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</si>
</sst>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b/>
      <i/>
      <sz val="14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5" fillId="0" borderId="1" xfId="0" applyFont="1" applyFill="1" applyBorder="1" applyAlignment="1">
      <alignment horizontal="center" vertical="center"/>
    </xf>
    <xf numFmtId="0" fontId="0" fillId="2" borderId="0" xfId="0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1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15" fillId="2" borderId="0" xfId="0" applyFont="1" applyFill="1"/>
    <xf numFmtId="16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2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wrapText="1"/>
    </xf>
    <xf numFmtId="16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/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0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1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D251"/>
  <sheetViews>
    <sheetView tabSelected="1" workbookViewId="0">
      <selection activeCell="N153" sqref="A1:N153"/>
    </sheetView>
  </sheetViews>
  <sheetFormatPr defaultRowHeight="15.75" x14ac:dyDescent="0.25"/>
  <cols>
    <col min="1" max="1" width="7" style="75" customWidth="1"/>
    <col min="2" max="2" width="55.5703125" style="1" customWidth="1"/>
    <col min="3" max="3" width="16.7109375" style="77" customWidth="1"/>
    <col min="4" max="4" width="16.42578125" style="77" customWidth="1"/>
    <col min="5" max="5" width="13.5703125" style="77" customWidth="1"/>
    <col min="6" max="6" width="15.140625" style="77" customWidth="1"/>
    <col min="7" max="7" width="12.5703125" style="77" customWidth="1"/>
    <col min="8" max="8" width="14.5703125" style="1" customWidth="1"/>
    <col min="9" max="9" width="14.140625" style="1" customWidth="1"/>
    <col min="10" max="10" width="15.140625" style="1" customWidth="1"/>
    <col min="11" max="11" width="17" style="1" customWidth="1"/>
    <col min="12" max="12" width="13.28515625" style="1" customWidth="1"/>
    <col min="13" max="13" width="13.7109375" style="1" customWidth="1"/>
    <col min="14" max="14" width="14.28515625" style="1" customWidth="1"/>
    <col min="15" max="16" width="9.140625" style="1"/>
    <col min="17" max="30" width="9.140625" style="2"/>
  </cols>
  <sheetData>
    <row r="2" spans="1:67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67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67" s="5" customFormat="1" ht="21.75" customHeight="1" x14ac:dyDescent="0.25">
      <c r="A4" s="108" t="s">
        <v>1</v>
      </c>
      <c r="B4" s="110" t="s">
        <v>2</v>
      </c>
      <c r="C4" s="110" t="s">
        <v>3</v>
      </c>
      <c r="D4" s="110"/>
      <c r="E4" s="110"/>
      <c r="F4" s="110"/>
      <c r="G4" s="110"/>
      <c r="H4" s="108" t="s">
        <v>4</v>
      </c>
      <c r="I4" s="108" t="s">
        <v>5</v>
      </c>
      <c r="J4" s="110" t="s">
        <v>6</v>
      </c>
      <c r="K4" s="110"/>
      <c r="L4" s="110"/>
      <c r="M4" s="110"/>
      <c r="N4" s="110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67" s="5" customFormat="1" ht="18" customHeight="1" x14ac:dyDescent="0.25">
      <c r="A5" s="108"/>
      <c r="B5" s="110"/>
      <c r="C5" s="108" t="s">
        <v>7</v>
      </c>
      <c r="D5" s="111" t="s">
        <v>8</v>
      </c>
      <c r="E5" s="111"/>
      <c r="F5" s="111"/>
      <c r="G5" s="111"/>
      <c r="H5" s="108"/>
      <c r="I5" s="108"/>
      <c r="J5" s="108" t="s">
        <v>9</v>
      </c>
      <c r="K5" s="108" t="s">
        <v>8</v>
      </c>
      <c r="L5" s="108"/>
      <c r="M5" s="108"/>
      <c r="N5" s="108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67" s="10" customFormat="1" ht="90" customHeight="1" x14ac:dyDescent="0.25">
      <c r="A6" s="108"/>
      <c r="B6" s="110"/>
      <c r="C6" s="108"/>
      <c r="D6" s="6" t="s">
        <v>10</v>
      </c>
      <c r="E6" s="7" t="s">
        <v>11</v>
      </c>
      <c r="F6" s="6" t="s">
        <v>12</v>
      </c>
      <c r="G6" s="6" t="s">
        <v>13</v>
      </c>
      <c r="H6" s="108"/>
      <c r="I6" s="108"/>
      <c r="J6" s="108"/>
      <c r="K6" s="6" t="s">
        <v>10</v>
      </c>
      <c r="L6" s="7" t="s">
        <v>11</v>
      </c>
      <c r="M6" s="6" t="s">
        <v>12</v>
      </c>
      <c r="N6" s="6" t="s">
        <v>13</v>
      </c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67" s="14" customFormat="1" ht="13.5" customHeight="1" x14ac:dyDescent="0.25">
      <c r="A7" s="11">
        <v>1</v>
      </c>
      <c r="B7" s="12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3"/>
      <c r="P7" s="13"/>
    </row>
    <row r="8" spans="1:67" s="19" customFormat="1" ht="63" x14ac:dyDescent="0.3">
      <c r="A8" s="15">
        <v>1</v>
      </c>
      <c r="B8" s="16" t="s">
        <v>14</v>
      </c>
      <c r="C8" s="17">
        <f t="shared" ref="C8:H8" si="0">C9+C19+C27+C33</f>
        <v>210400.36</v>
      </c>
      <c r="D8" s="17">
        <f t="shared" si="0"/>
        <v>170830.36</v>
      </c>
      <c r="E8" s="17">
        <f t="shared" si="0"/>
        <v>14838.18</v>
      </c>
      <c r="F8" s="17">
        <f t="shared" si="0"/>
        <v>24731.82</v>
      </c>
      <c r="G8" s="17">
        <f t="shared" si="0"/>
        <v>0</v>
      </c>
      <c r="H8" s="17">
        <f t="shared" si="0"/>
        <v>190864.71427999999</v>
      </c>
      <c r="I8" s="18" t="s">
        <v>15</v>
      </c>
      <c r="J8" s="17">
        <f>J9+J19+J27+J33</f>
        <v>190864.71427999999</v>
      </c>
      <c r="K8" s="17">
        <f>K9+K19+K27+K33</f>
        <v>160517.55333</v>
      </c>
      <c r="L8" s="17">
        <f>L9+L19+L27+L33</f>
        <v>14838.16649</v>
      </c>
      <c r="M8" s="17">
        <f>M9+M19+M27+M33</f>
        <v>15508.99446</v>
      </c>
      <c r="N8" s="17">
        <f>N9+N19+N27+N33</f>
        <v>0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</row>
    <row r="9" spans="1:67" s="21" customFormat="1" ht="54.75" hidden="1" customHeight="1" x14ac:dyDescent="0.25">
      <c r="A9" s="20"/>
      <c r="B9" s="16" t="s">
        <v>16</v>
      </c>
      <c r="C9" s="17">
        <f>D9+F9</f>
        <v>106342</v>
      </c>
      <c r="D9" s="17">
        <f>D11+D14</f>
        <v>106342</v>
      </c>
      <c r="E9" s="17">
        <f>E11+E14</f>
        <v>0</v>
      </c>
      <c r="F9" s="17">
        <f>F11+F14</f>
        <v>0</v>
      </c>
      <c r="G9" s="17">
        <f>G11+G14</f>
        <v>0</v>
      </c>
      <c r="H9" s="17">
        <f>H11+H14</f>
        <v>106291.90555</v>
      </c>
      <c r="I9" s="20"/>
      <c r="J9" s="17">
        <f>J11+J14</f>
        <v>106291.90555</v>
      </c>
      <c r="K9" s="17">
        <f>K11+K14</f>
        <v>106291.90555</v>
      </c>
      <c r="L9" s="17">
        <f>L11+L14</f>
        <v>0</v>
      </c>
      <c r="M9" s="17">
        <f>M11+M14</f>
        <v>0</v>
      </c>
      <c r="N9" s="17">
        <f>N11+N14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</row>
    <row r="10" spans="1:67" s="21" customFormat="1" ht="21.75" hidden="1" customHeight="1" x14ac:dyDescent="0.25">
      <c r="A10" s="101" t="s">
        <v>17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</row>
    <row r="11" spans="1:67" s="26" customFormat="1" ht="69.75" hidden="1" customHeight="1" x14ac:dyDescent="0.25">
      <c r="A11" s="22">
        <v>1</v>
      </c>
      <c r="B11" s="23" t="s">
        <v>18</v>
      </c>
      <c r="C11" s="24">
        <f>D11</f>
        <v>101646</v>
      </c>
      <c r="D11" s="24">
        <v>101646</v>
      </c>
      <c r="E11" s="24">
        <f t="shared" ref="E11:G11" si="1">E12</f>
        <v>0</v>
      </c>
      <c r="F11" s="24">
        <f t="shared" si="1"/>
        <v>0</v>
      </c>
      <c r="G11" s="24">
        <f t="shared" si="1"/>
        <v>0</v>
      </c>
      <c r="H11" s="25">
        <f>J11</f>
        <v>101646</v>
      </c>
      <c r="I11" s="22"/>
      <c r="J11" s="25">
        <f>K11</f>
        <v>101646</v>
      </c>
      <c r="K11" s="25">
        <v>101646</v>
      </c>
      <c r="L11" s="25">
        <f t="shared" ref="L11:N11" si="2">L12</f>
        <v>0</v>
      </c>
      <c r="M11" s="25">
        <f t="shared" si="2"/>
        <v>0</v>
      </c>
      <c r="N11" s="25">
        <f t="shared" si="2"/>
        <v>0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</row>
    <row r="12" spans="1:67" s="21" customFormat="1" ht="47.25" hidden="1" x14ac:dyDescent="0.25">
      <c r="A12" s="20" t="s">
        <v>19</v>
      </c>
      <c r="B12" s="27" t="s">
        <v>20</v>
      </c>
      <c r="C12" s="28">
        <f>D12</f>
        <v>101646</v>
      </c>
      <c r="D12" s="28">
        <v>101646</v>
      </c>
      <c r="E12" s="28">
        <v>0</v>
      </c>
      <c r="F12" s="28">
        <v>0</v>
      </c>
      <c r="G12" s="28">
        <v>0</v>
      </c>
      <c r="H12" s="28">
        <f>J12</f>
        <v>101646</v>
      </c>
      <c r="I12" s="20"/>
      <c r="J12" s="29">
        <f>K12</f>
        <v>101646</v>
      </c>
      <c r="K12" s="29">
        <v>101646</v>
      </c>
      <c r="L12" s="29">
        <v>0</v>
      </c>
      <c r="M12" s="29">
        <v>0</v>
      </c>
      <c r="N12" s="29">
        <v>0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</row>
    <row r="13" spans="1:67" s="21" customFormat="1" ht="20.25" hidden="1" customHeight="1" x14ac:dyDescent="0.25">
      <c r="A13" s="101" t="s">
        <v>21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</row>
    <row r="14" spans="1:67" s="21" customFormat="1" ht="65.25" hidden="1" customHeight="1" x14ac:dyDescent="0.25">
      <c r="A14" s="20" t="s">
        <v>22</v>
      </c>
      <c r="B14" s="23" t="s">
        <v>23</v>
      </c>
      <c r="C14" s="24">
        <f t="shared" ref="C14:C18" si="3">D14</f>
        <v>4696</v>
      </c>
      <c r="D14" s="24">
        <f>D15+D16+D17+D18</f>
        <v>4696</v>
      </c>
      <c r="E14" s="24">
        <f t="shared" ref="E14:H14" si="4">E15+E16+E17+E18</f>
        <v>0</v>
      </c>
      <c r="F14" s="24">
        <f t="shared" si="4"/>
        <v>0</v>
      </c>
      <c r="G14" s="24">
        <f t="shared" si="4"/>
        <v>0</v>
      </c>
      <c r="H14" s="24">
        <f t="shared" si="4"/>
        <v>4645.9055500000004</v>
      </c>
      <c r="I14" s="20"/>
      <c r="J14" s="24">
        <f t="shared" ref="J14:N14" si="5">J15+J16+J17+J18</f>
        <v>4645.9055500000004</v>
      </c>
      <c r="K14" s="24">
        <f t="shared" si="5"/>
        <v>4645.9055500000004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</row>
    <row r="15" spans="1:67" s="21" customFormat="1" ht="63" hidden="1" x14ac:dyDescent="0.25">
      <c r="A15" s="20" t="s">
        <v>24</v>
      </c>
      <c r="B15" s="27" t="s">
        <v>25</v>
      </c>
      <c r="C15" s="28">
        <f t="shared" si="3"/>
        <v>1010</v>
      </c>
      <c r="D15" s="28">
        <v>1010</v>
      </c>
      <c r="E15" s="28">
        <v>0</v>
      </c>
      <c r="F15" s="28">
        <v>0</v>
      </c>
      <c r="G15" s="28">
        <v>0</v>
      </c>
      <c r="H15" s="28">
        <f>J15</f>
        <v>1001.979</v>
      </c>
      <c r="I15" s="20"/>
      <c r="J15" s="29">
        <f>K15</f>
        <v>1001.979</v>
      </c>
      <c r="K15" s="29">
        <v>1001.979</v>
      </c>
      <c r="L15" s="29">
        <v>0</v>
      </c>
      <c r="M15" s="29">
        <v>0</v>
      </c>
      <c r="N15" s="29">
        <v>0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</row>
    <row r="16" spans="1:67" s="21" customFormat="1" ht="31.5" hidden="1" x14ac:dyDescent="0.25">
      <c r="A16" s="20" t="s">
        <v>26</v>
      </c>
      <c r="B16" s="27" t="s">
        <v>27</v>
      </c>
      <c r="C16" s="28">
        <f t="shared" si="3"/>
        <v>1960</v>
      </c>
      <c r="D16" s="28">
        <v>1960</v>
      </c>
      <c r="E16" s="28">
        <v>0</v>
      </c>
      <c r="F16" s="28">
        <v>0</v>
      </c>
      <c r="G16" s="28">
        <v>0</v>
      </c>
      <c r="H16" s="28">
        <f>J16</f>
        <v>1950.2</v>
      </c>
      <c r="I16" s="20"/>
      <c r="J16" s="29">
        <f>K16</f>
        <v>1950.2</v>
      </c>
      <c r="K16" s="29">
        <f>1950.2</f>
        <v>1950.2</v>
      </c>
      <c r="L16" s="29">
        <v>0</v>
      </c>
      <c r="M16" s="29">
        <v>0</v>
      </c>
      <c r="N16" s="29">
        <v>0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</row>
    <row r="17" spans="1:67" s="21" customFormat="1" ht="47.25" hidden="1" x14ac:dyDescent="0.25">
      <c r="A17" s="20" t="s">
        <v>28</v>
      </c>
      <c r="B17" s="27" t="s">
        <v>29</v>
      </c>
      <c r="C17" s="28">
        <f t="shared" si="3"/>
        <v>26</v>
      </c>
      <c r="D17" s="28">
        <v>26</v>
      </c>
      <c r="E17" s="28">
        <v>0</v>
      </c>
      <c r="F17" s="28">
        <v>0</v>
      </c>
      <c r="G17" s="28">
        <v>0</v>
      </c>
      <c r="H17" s="28">
        <f>J17</f>
        <v>25.857800000000001</v>
      </c>
      <c r="I17" s="20"/>
      <c r="J17" s="29">
        <f>K17</f>
        <v>25.857800000000001</v>
      </c>
      <c r="K17" s="29">
        <f>25.8578</f>
        <v>25.857800000000001</v>
      </c>
      <c r="L17" s="29">
        <v>0</v>
      </c>
      <c r="M17" s="29">
        <v>0</v>
      </c>
      <c r="N17" s="29">
        <v>0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</row>
    <row r="18" spans="1:67" s="21" customFormat="1" ht="31.5" hidden="1" x14ac:dyDescent="0.25">
      <c r="A18" s="30" t="s">
        <v>30</v>
      </c>
      <c r="B18" s="27" t="s">
        <v>31</v>
      </c>
      <c r="C18" s="28">
        <f t="shared" si="3"/>
        <v>1700</v>
      </c>
      <c r="D18" s="28">
        <v>1700</v>
      </c>
      <c r="E18" s="28">
        <v>0</v>
      </c>
      <c r="F18" s="28">
        <v>0</v>
      </c>
      <c r="G18" s="28">
        <v>0</v>
      </c>
      <c r="H18" s="28">
        <f>J18</f>
        <v>1667.8687500000001</v>
      </c>
      <c r="I18" s="20"/>
      <c r="J18" s="29">
        <f>K18</f>
        <v>1667.8687500000001</v>
      </c>
      <c r="K18" s="29">
        <v>1667.8687500000001</v>
      </c>
      <c r="L18" s="29">
        <v>0</v>
      </c>
      <c r="M18" s="29">
        <v>0</v>
      </c>
      <c r="N18" s="29">
        <v>0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</row>
    <row r="19" spans="1:67" s="21" customFormat="1" ht="110.25" hidden="1" x14ac:dyDescent="0.25">
      <c r="A19" s="20"/>
      <c r="B19" s="16" t="s">
        <v>32</v>
      </c>
      <c r="C19" s="31">
        <f t="shared" ref="C19:H19" si="6">C21+C24</f>
        <v>98060.36</v>
      </c>
      <c r="D19" s="31">
        <f t="shared" si="6"/>
        <v>58490.36</v>
      </c>
      <c r="E19" s="31">
        <f t="shared" si="6"/>
        <v>14838.18</v>
      </c>
      <c r="F19" s="31">
        <f t="shared" si="6"/>
        <v>24731.82</v>
      </c>
      <c r="G19" s="31">
        <f t="shared" si="6"/>
        <v>0</v>
      </c>
      <c r="H19" s="17">
        <f t="shared" si="6"/>
        <v>78588.222689999995</v>
      </c>
      <c r="I19" s="32"/>
      <c r="J19" s="17">
        <f>J21+J24</f>
        <v>78588.222689999995</v>
      </c>
      <c r="K19" s="17">
        <f>K21+K24</f>
        <v>48241.061739999997</v>
      </c>
      <c r="L19" s="17">
        <f>L21+L24</f>
        <v>14838.16649</v>
      </c>
      <c r="M19" s="17">
        <f>M21+M24</f>
        <v>15508.99446</v>
      </c>
      <c r="N19" s="17">
        <f>N21+N24</f>
        <v>0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</row>
    <row r="20" spans="1:67" s="21" customFormat="1" ht="22.5" hidden="1" customHeight="1" x14ac:dyDescent="0.25">
      <c r="A20" s="101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</row>
    <row r="21" spans="1:67" s="21" customFormat="1" ht="65.25" hidden="1" customHeight="1" x14ac:dyDescent="0.25">
      <c r="A21" s="20" t="s">
        <v>34</v>
      </c>
      <c r="B21" s="23" t="s">
        <v>35</v>
      </c>
      <c r="C21" s="24">
        <f>C22</f>
        <v>37099</v>
      </c>
      <c r="D21" s="24">
        <f>D22</f>
        <v>26725</v>
      </c>
      <c r="E21" s="24">
        <f t="shared" ref="E21:H21" si="7">E22</f>
        <v>0</v>
      </c>
      <c r="F21" s="24">
        <f t="shared" si="7"/>
        <v>10374</v>
      </c>
      <c r="G21" s="24">
        <f t="shared" si="7"/>
        <v>0</v>
      </c>
      <c r="H21" s="24">
        <f t="shared" si="7"/>
        <v>35671.410040000002</v>
      </c>
      <c r="I21" s="20"/>
      <c r="J21" s="24">
        <f t="shared" ref="J21:N21" si="8">J22</f>
        <v>35671.410040000002</v>
      </c>
      <c r="K21" s="24">
        <f t="shared" si="8"/>
        <v>25815.531439999999</v>
      </c>
      <c r="L21" s="24">
        <f t="shared" si="8"/>
        <v>0</v>
      </c>
      <c r="M21" s="24">
        <f t="shared" si="8"/>
        <v>9855.8786</v>
      </c>
      <c r="N21" s="24">
        <f t="shared" si="8"/>
        <v>0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</row>
    <row r="22" spans="1:67" s="21" customFormat="1" ht="47.25" hidden="1" x14ac:dyDescent="0.25">
      <c r="A22" s="20" t="s">
        <v>19</v>
      </c>
      <c r="B22" s="27" t="s">
        <v>36</v>
      </c>
      <c r="C22" s="28">
        <f>D22+F22</f>
        <v>37099</v>
      </c>
      <c r="D22" s="28">
        <v>26725</v>
      </c>
      <c r="E22" s="28">
        <v>0</v>
      </c>
      <c r="F22" s="28">
        <v>10374</v>
      </c>
      <c r="G22" s="28">
        <v>0</v>
      </c>
      <c r="H22" s="28">
        <f>J22</f>
        <v>35671.410040000002</v>
      </c>
      <c r="I22" s="20"/>
      <c r="J22" s="29">
        <f>K22+M22</f>
        <v>35671.410040000002</v>
      </c>
      <c r="K22" s="29">
        <f>23135.87015+91.24872+2588.41257</f>
        <v>25815.531439999999</v>
      </c>
      <c r="L22" s="29">
        <v>0</v>
      </c>
      <c r="M22" s="29">
        <v>9855.8786</v>
      </c>
      <c r="N22" s="29">
        <v>0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</row>
    <row r="23" spans="1:67" s="21" customFormat="1" ht="21" hidden="1" customHeight="1" x14ac:dyDescent="0.25">
      <c r="A23" s="101" t="s">
        <v>37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</row>
    <row r="24" spans="1:67" s="21" customFormat="1" ht="54.75" hidden="1" customHeight="1" x14ac:dyDescent="0.25">
      <c r="A24" s="20" t="s">
        <v>22</v>
      </c>
      <c r="B24" s="23" t="s">
        <v>38</v>
      </c>
      <c r="C24" s="24">
        <f>C25+C26</f>
        <v>60961.36</v>
      </c>
      <c r="D24" s="24">
        <f>D25+D26</f>
        <v>31765.360000000001</v>
      </c>
      <c r="E24" s="24">
        <f t="shared" ref="E24:G24" si="9">E25+E26</f>
        <v>14838.18</v>
      </c>
      <c r="F24" s="24">
        <f t="shared" si="9"/>
        <v>14357.82</v>
      </c>
      <c r="G24" s="24">
        <f t="shared" si="9"/>
        <v>0</v>
      </c>
      <c r="H24" s="25">
        <f>J24</f>
        <v>42916.81265</v>
      </c>
      <c r="I24" s="20"/>
      <c r="J24" s="25">
        <f>K24+L24+M24+N24</f>
        <v>42916.81265</v>
      </c>
      <c r="K24" s="24">
        <f>K25</f>
        <v>22425.530299999999</v>
      </c>
      <c r="L24" s="24">
        <f t="shared" ref="L24" si="10">L25+L26</f>
        <v>14838.16649</v>
      </c>
      <c r="M24" s="24">
        <f>M25+M26</f>
        <v>5653.1158599999999</v>
      </c>
      <c r="N24" s="24">
        <f t="shared" ref="N24" si="11">N25+N26</f>
        <v>0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</row>
    <row r="25" spans="1:67" s="21" customFormat="1" ht="78.75" hidden="1" x14ac:dyDescent="0.25">
      <c r="A25" s="20" t="s">
        <v>24</v>
      </c>
      <c r="B25" s="27" t="s">
        <v>39</v>
      </c>
      <c r="C25" s="28">
        <f>D25+F25+E25</f>
        <v>60821.36</v>
      </c>
      <c r="D25" s="28">
        <v>31625.360000000001</v>
      </c>
      <c r="E25" s="28">
        <v>14838.18</v>
      </c>
      <c r="F25" s="28">
        <v>14357.82</v>
      </c>
      <c r="G25" s="28">
        <v>0</v>
      </c>
      <c r="H25" s="28">
        <v>3848.61</v>
      </c>
      <c r="I25" s="20"/>
      <c r="J25" s="29">
        <f>M25+L25+K25</f>
        <v>42916.81265</v>
      </c>
      <c r="K25" s="29">
        <v>22425.530299999999</v>
      </c>
      <c r="L25" s="29">
        <v>14838.16649</v>
      </c>
      <c r="M25" s="29">
        <v>5653.1158599999999</v>
      </c>
      <c r="N25" s="29">
        <v>0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</row>
    <row r="26" spans="1:67" s="21" customFormat="1" ht="31.5" hidden="1" x14ac:dyDescent="0.25">
      <c r="A26" s="20" t="s">
        <v>26</v>
      </c>
      <c r="B26" s="27" t="s">
        <v>40</v>
      </c>
      <c r="C26" s="28">
        <f>D26</f>
        <v>140</v>
      </c>
      <c r="D26" s="28">
        <v>140</v>
      </c>
      <c r="E26" s="28">
        <v>0</v>
      </c>
      <c r="F26" s="28">
        <v>0</v>
      </c>
      <c r="G26" s="28">
        <v>0</v>
      </c>
      <c r="H26" s="28">
        <f>J26</f>
        <v>140</v>
      </c>
      <c r="I26" s="20"/>
      <c r="J26" s="29">
        <f>K26</f>
        <v>140</v>
      </c>
      <c r="K26" s="29">
        <v>140</v>
      </c>
      <c r="L26" s="29">
        <v>0</v>
      </c>
      <c r="M26" s="29">
        <v>0</v>
      </c>
      <c r="N26" s="29">
        <v>0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</row>
    <row r="27" spans="1:67" s="21" customFormat="1" ht="31.5" hidden="1" x14ac:dyDescent="0.25">
      <c r="A27" s="20"/>
      <c r="B27" s="16" t="s">
        <v>41</v>
      </c>
      <c r="C27" s="31">
        <f>C29</f>
        <v>5780</v>
      </c>
      <c r="D27" s="31">
        <f t="shared" ref="D27:G27" si="12">D29</f>
        <v>5780</v>
      </c>
      <c r="E27" s="31">
        <f t="shared" si="12"/>
        <v>0</v>
      </c>
      <c r="F27" s="31">
        <f t="shared" si="12"/>
        <v>0</v>
      </c>
      <c r="G27" s="31">
        <f t="shared" si="12"/>
        <v>0</v>
      </c>
      <c r="H27" s="17">
        <f>H29</f>
        <v>5766.5860400000001</v>
      </c>
      <c r="I27" s="20"/>
      <c r="J27" s="17">
        <f>J29</f>
        <v>5766.5860400000001</v>
      </c>
      <c r="K27" s="17">
        <f t="shared" ref="K27:N27" si="13">K29</f>
        <v>5766.5860400000001</v>
      </c>
      <c r="L27" s="17">
        <f t="shared" si="13"/>
        <v>0</v>
      </c>
      <c r="M27" s="17">
        <f t="shared" si="13"/>
        <v>0</v>
      </c>
      <c r="N27" s="17">
        <f t="shared" si="13"/>
        <v>0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1:67" s="21" customFormat="1" ht="19.5" hidden="1" customHeight="1" x14ac:dyDescent="0.25">
      <c r="A28" s="101" t="s">
        <v>42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1:67" s="21" customFormat="1" ht="47.25" hidden="1" customHeight="1" x14ac:dyDescent="0.25">
      <c r="A29" s="20" t="s">
        <v>34</v>
      </c>
      <c r="B29" s="23" t="s">
        <v>43</v>
      </c>
      <c r="C29" s="24">
        <f>C30+C31+C32</f>
        <v>5780</v>
      </c>
      <c r="D29" s="24">
        <f>D30+D31+D32</f>
        <v>5780</v>
      </c>
      <c r="E29" s="24">
        <f t="shared" ref="E29:H29" si="14">E30+E31+E32</f>
        <v>0</v>
      </c>
      <c r="F29" s="24">
        <f t="shared" si="14"/>
        <v>0</v>
      </c>
      <c r="G29" s="24">
        <f t="shared" si="14"/>
        <v>0</v>
      </c>
      <c r="H29" s="24">
        <f t="shared" si="14"/>
        <v>5766.5860400000001</v>
      </c>
      <c r="I29" s="20"/>
      <c r="J29" s="24">
        <f t="shared" ref="J29:N29" si="15">J30+J31+J32</f>
        <v>5766.5860400000001</v>
      </c>
      <c r="K29" s="24">
        <f t="shared" si="15"/>
        <v>5766.5860400000001</v>
      </c>
      <c r="L29" s="24">
        <f t="shared" si="15"/>
        <v>0</v>
      </c>
      <c r="M29" s="24">
        <f t="shared" si="15"/>
        <v>0</v>
      </c>
      <c r="N29" s="24">
        <f t="shared" si="15"/>
        <v>0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1:67" s="21" customFormat="1" ht="31.5" hidden="1" x14ac:dyDescent="0.25">
      <c r="A30" s="20" t="s">
        <v>19</v>
      </c>
      <c r="B30" s="27" t="s">
        <v>44</v>
      </c>
      <c r="C30" s="28">
        <f>D30</f>
        <v>2700</v>
      </c>
      <c r="D30" s="28">
        <v>2700</v>
      </c>
      <c r="E30" s="28">
        <v>0</v>
      </c>
      <c r="F30" s="28">
        <v>0</v>
      </c>
      <c r="G30" s="28">
        <v>0</v>
      </c>
      <c r="H30" s="28">
        <f>J30</f>
        <v>2699.4653400000002</v>
      </c>
      <c r="I30" s="20"/>
      <c r="J30" s="29">
        <f>K30</f>
        <v>2699.4653400000002</v>
      </c>
      <c r="K30" s="29">
        <v>2699.4653400000002</v>
      </c>
      <c r="L30" s="29">
        <v>0</v>
      </c>
      <c r="M30" s="29">
        <v>0</v>
      </c>
      <c r="N30" s="29">
        <v>0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</row>
    <row r="31" spans="1:67" s="21" customFormat="1" ht="47.25" hidden="1" x14ac:dyDescent="0.25">
      <c r="A31" s="20" t="s">
        <v>45</v>
      </c>
      <c r="B31" s="27" t="s">
        <v>46</v>
      </c>
      <c r="C31" s="28">
        <f>D31+E31+F31+G31</f>
        <v>2450</v>
      </c>
      <c r="D31" s="28">
        <v>2450</v>
      </c>
      <c r="E31" s="28">
        <v>0</v>
      </c>
      <c r="F31" s="28">
        <v>0</v>
      </c>
      <c r="G31" s="28">
        <v>0</v>
      </c>
      <c r="H31" s="28">
        <f>J31</f>
        <v>2445.7707</v>
      </c>
      <c r="I31" s="20"/>
      <c r="J31" s="29">
        <f>K31</f>
        <v>2445.7707</v>
      </c>
      <c r="K31" s="29">
        <v>2445.7707</v>
      </c>
      <c r="L31" s="29">
        <v>0</v>
      </c>
      <c r="M31" s="29">
        <v>0</v>
      </c>
      <c r="N31" s="29">
        <v>0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1:67" s="21" customFormat="1" ht="31.5" hidden="1" x14ac:dyDescent="0.25">
      <c r="A32" s="20" t="s">
        <v>47</v>
      </c>
      <c r="B32" s="27" t="s">
        <v>48</v>
      </c>
      <c r="C32" s="28">
        <f>D32</f>
        <v>630</v>
      </c>
      <c r="D32" s="28">
        <v>630</v>
      </c>
      <c r="E32" s="28">
        <v>0</v>
      </c>
      <c r="F32" s="28">
        <v>0</v>
      </c>
      <c r="G32" s="28">
        <v>0</v>
      </c>
      <c r="H32" s="28">
        <f>J32</f>
        <v>621.35</v>
      </c>
      <c r="I32" s="20"/>
      <c r="J32" s="29">
        <f>K32</f>
        <v>621.35</v>
      </c>
      <c r="K32" s="29">
        <v>621.35</v>
      </c>
      <c r="L32" s="29">
        <v>0</v>
      </c>
      <c r="M32" s="29">
        <v>0</v>
      </c>
      <c r="N32" s="29">
        <v>0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</row>
    <row r="33" spans="1:67" s="21" customFormat="1" ht="47.25" hidden="1" x14ac:dyDescent="0.25">
      <c r="A33" s="20"/>
      <c r="B33" s="16" t="s">
        <v>49</v>
      </c>
      <c r="C33" s="31">
        <f>C35</f>
        <v>218</v>
      </c>
      <c r="D33" s="31">
        <f t="shared" ref="D33:G33" si="16">D35</f>
        <v>218</v>
      </c>
      <c r="E33" s="31">
        <f t="shared" si="16"/>
        <v>0</v>
      </c>
      <c r="F33" s="31">
        <f t="shared" si="16"/>
        <v>0</v>
      </c>
      <c r="G33" s="31">
        <f t="shared" si="16"/>
        <v>0</v>
      </c>
      <c r="H33" s="17">
        <f>H35</f>
        <v>218</v>
      </c>
      <c r="I33" s="20"/>
      <c r="J33" s="17">
        <f>J35</f>
        <v>218</v>
      </c>
      <c r="K33" s="17">
        <f t="shared" ref="K33:N33" si="17">K35</f>
        <v>218</v>
      </c>
      <c r="L33" s="17">
        <f t="shared" si="17"/>
        <v>0</v>
      </c>
      <c r="M33" s="17">
        <f t="shared" si="17"/>
        <v>0</v>
      </c>
      <c r="N33" s="17">
        <f t="shared" si="17"/>
        <v>0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</row>
    <row r="34" spans="1:67" s="21" customFormat="1" ht="23.25" hidden="1" customHeight="1" x14ac:dyDescent="0.25">
      <c r="A34" s="101" t="s">
        <v>50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1:67" s="21" customFormat="1" ht="38.25" hidden="1" customHeight="1" x14ac:dyDescent="0.25">
      <c r="A35" s="20" t="s">
        <v>34</v>
      </c>
      <c r="B35" s="23" t="s">
        <v>51</v>
      </c>
      <c r="C35" s="24">
        <f>C36</f>
        <v>218</v>
      </c>
      <c r="D35" s="24">
        <f t="shared" ref="D35:G35" si="18">D36</f>
        <v>218</v>
      </c>
      <c r="E35" s="24">
        <f t="shared" si="18"/>
        <v>0</v>
      </c>
      <c r="F35" s="24">
        <f t="shared" si="18"/>
        <v>0</v>
      </c>
      <c r="G35" s="24">
        <f t="shared" si="18"/>
        <v>0</v>
      </c>
      <c r="H35" s="25">
        <f>H36</f>
        <v>218</v>
      </c>
      <c r="I35" s="20"/>
      <c r="J35" s="25">
        <f>J36</f>
        <v>218</v>
      </c>
      <c r="K35" s="25">
        <f t="shared" ref="K35:N35" si="19">K36</f>
        <v>218</v>
      </c>
      <c r="L35" s="25">
        <f t="shared" si="19"/>
        <v>0</v>
      </c>
      <c r="M35" s="25">
        <f t="shared" si="19"/>
        <v>0</v>
      </c>
      <c r="N35" s="25">
        <f t="shared" si="19"/>
        <v>0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</row>
    <row r="36" spans="1:67" s="21" customFormat="1" ht="78.75" hidden="1" x14ac:dyDescent="0.25">
      <c r="A36" s="20" t="s">
        <v>19</v>
      </c>
      <c r="B36" s="27" t="s">
        <v>52</v>
      </c>
      <c r="C36" s="28">
        <f>D36</f>
        <v>218</v>
      </c>
      <c r="D36" s="28">
        <v>218</v>
      </c>
      <c r="E36" s="28">
        <v>0</v>
      </c>
      <c r="F36" s="28">
        <v>0</v>
      </c>
      <c r="G36" s="28">
        <v>0</v>
      </c>
      <c r="H36" s="28">
        <f>J36</f>
        <v>218</v>
      </c>
      <c r="I36" s="20"/>
      <c r="J36" s="29">
        <f>K36</f>
        <v>218</v>
      </c>
      <c r="K36" s="29">
        <v>218</v>
      </c>
      <c r="L36" s="29">
        <v>0</v>
      </c>
      <c r="M36" s="29">
        <v>0</v>
      </c>
      <c r="N36" s="29">
        <v>0</v>
      </c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</row>
    <row r="37" spans="1:67" s="33" customFormat="1" ht="63" x14ac:dyDescent="0.3">
      <c r="A37" s="15">
        <v>2</v>
      </c>
      <c r="B37" s="16" t="s">
        <v>53</v>
      </c>
      <c r="C37" s="31">
        <f>C39</f>
        <v>1373.6</v>
      </c>
      <c r="D37" s="31">
        <f t="shared" ref="D37:G37" si="20">D39</f>
        <v>580</v>
      </c>
      <c r="E37" s="31">
        <f t="shared" si="20"/>
        <v>0</v>
      </c>
      <c r="F37" s="31">
        <f t="shared" si="20"/>
        <v>793.6</v>
      </c>
      <c r="G37" s="31">
        <f t="shared" si="20"/>
        <v>0</v>
      </c>
      <c r="H37" s="31">
        <f>J37</f>
        <v>1372.8708000000001</v>
      </c>
      <c r="I37" s="18" t="s">
        <v>15</v>
      </c>
      <c r="J37" s="17">
        <f>J39</f>
        <v>1372.8708000000001</v>
      </c>
      <c r="K37" s="17">
        <f t="shared" ref="K37:N37" si="21">K39</f>
        <v>579.35148000000004</v>
      </c>
      <c r="L37" s="17">
        <f t="shared" si="21"/>
        <v>0</v>
      </c>
      <c r="M37" s="17">
        <f t="shared" si="21"/>
        <v>793.51931999999999</v>
      </c>
      <c r="N37" s="17">
        <f t="shared" si="21"/>
        <v>0</v>
      </c>
      <c r="O37" s="90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</row>
    <row r="38" spans="1:67" s="34" customFormat="1" ht="28.5" hidden="1" customHeight="1" x14ac:dyDescent="0.3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0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</row>
    <row r="39" spans="1:67" s="38" customFormat="1" ht="91.5" hidden="1" customHeight="1" x14ac:dyDescent="0.3">
      <c r="A39" s="35" t="s">
        <v>34</v>
      </c>
      <c r="B39" s="36" t="s">
        <v>55</v>
      </c>
      <c r="C39" s="24">
        <f>C40</f>
        <v>1373.6</v>
      </c>
      <c r="D39" s="24">
        <f t="shared" ref="D39:F39" si="22">D40</f>
        <v>580</v>
      </c>
      <c r="E39" s="24">
        <f t="shared" si="22"/>
        <v>0</v>
      </c>
      <c r="F39" s="24">
        <f t="shared" si="22"/>
        <v>793.6</v>
      </c>
      <c r="G39" s="24"/>
      <c r="H39" s="37">
        <f>J39</f>
        <v>1372.8708000000001</v>
      </c>
      <c r="I39" s="18"/>
      <c r="J39" s="24">
        <f>K39+M39</f>
        <v>1372.8708000000001</v>
      </c>
      <c r="K39" s="24">
        <f t="shared" ref="K39:N39" si="23">K40</f>
        <v>579.35148000000004</v>
      </c>
      <c r="L39" s="24">
        <f t="shared" si="23"/>
        <v>0</v>
      </c>
      <c r="M39" s="24">
        <f t="shared" si="23"/>
        <v>793.51931999999999</v>
      </c>
      <c r="N39" s="24">
        <f t="shared" si="23"/>
        <v>0</v>
      </c>
      <c r="O39" s="92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</row>
    <row r="40" spans="1:67" ht="63" hidden="1" x14ac:dyDescent="0.25">
      <c r="A40" s="20" t="s">
        <v>19</v>
      </c>
      <c r="B40" s="27" t="s">
        <v>56</v>
      </c>
      <c r="C40" s="28">
        <f>D40+F40+G40</f>
        <v>1373.6</v>
      </c>
      <c r="D40" s="28">
        <f>580</f>
        <v>580</v>
      </c>
      <c r="E40" s="28">
        <v>0</v>
      </c>
      <c r="F40" s="28">
        <v>793.6</v>
      </c>
      <c r="G40" s="28"/>
      <c r="H40" s="28">
        <f>J40</f>
        <v>1372.8708000000001</v>
      </c>
      <c r="I40" s="28"/>
      <c r="J40" s="29">
        <f>K40+M40</f>
        <v>1372.8708000000001</v>
      </c>
      <c r="K40" s="29">
        <v>579.35148000000004</v>
      </c>
      <c r="L40" s="29">
        <v>0</v>
      </c>
      <c r="M40" s="29">
        <v>793.51931999999999</v>
      </c>
      <c r="N40" s="39">
        <v>0</v>
      </c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</row>
    <row r="41" spans="1:67" s="42" customFormat="1" ht="69" customHeight="1" x14ac:dyDescent="0.25">
      <c r="A41" s="40">
        <v>3</v>
      </c>
      <c r="B41" s="41" t="s">
        <v>57</v>
      </c>
      <c r="C41" s="31">
        <f>C43+C47+C50+C53</f>
        <v>85541</v>
      </c>
      <c r="D41" s="31">
        <f>D43+D47+D50+D53</f>
        <v>49116</v>
      </c>
      <c r="E41" s="31">
        <f t="shared" ref="E41:H41" si="24">E43+E47+E50+E53</f>
        <v>0</v>
      </c>
      <c r="F41" s="31">
        <f t="shared" si="24"/>
        <v>36425</v>
      </c>
      <c r="G41" s="31">
        <f t="shared" si="24"/>
        <v>0</v>
      </c>
      <c r="H41" s="31">
        <f t="shared" si="24"/>
        <v>37779.65582</v>
      </c>
      <c r="I41" s="18" t="s">
        <v>15</v>
      </c>
      <c r="J41" s="31">
        <f t="shared" ref="J41:N41" si="25">J43+J47+J50+J53</f>
        <v>37779.65582</v>
      </c>
      <c r="K41" s="31">
        <f t="shared" si="25"/>
        <v>37779.65582</v>
      </c>
      <c r="L41" s="31">
        <f t="shared" si="25"/>
        <v>0</v>
      </c>
      <c r="M41" s="31">
        <f t="shared" si="25"/>
        <v>0</v>
      </c>
      <c r="N41" s="31">
        <f t="shared" si="25"/>
        <v>0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</row>
    <row r="42" spans="1:67" s="43" customFormat="1" ht="30.75" hidden="1" customHeight="1" x14ac:dyDescent="0.25">
      <c r="A42" s="101" t="s">
        <v>58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</row>
    <row r="43" spans="1:67" s="45" customFormat="1" ht="30.75" hidden="1" customHeight="1" x14ac:dyDescent="0.25">
      <c r="A43" s="18" t="s">
        <v>34</v>
      </c>
      <c r="B43" s="36" t="s">
        <v>59</v>
      </c>
      <c r="C43" s="44">
        <f>D43+E43+F43+G43</f>
        <v>1720</v>
      </c>
      <c r="D43" s="44">
        <f>D44+D45</f>
        <v>1720</v>
      </c>
      <c r="E43" s="44">
        <f t="shared" ref="E43:H43" si="26">E44+E45</f>
        <v>0</v>
      </c>
      <c r="F43" s="44">
        <f t="shared" si="26"/>
        <v>0</v>
      </c>
      <c r="G43" s="44">
        <f t="shared" si="26"/>
        <v>0</v>
      </c>
      <c r="H43" s="44">
        <f t="shared" si="26"/>
        <v>39.625</v>
      </c>
      <c r="I43" s="18"/>
      <c r="J43" s="44">
        <f t="shared" ref="J43:N43" si="27">J44+J45</f>
        <v>39.625</v>
      </c>
      <c r="K43" s="44">
        <f t="shared" si="27"/>
        <v>39.625</v>
      </c>
      <c r="L43" s="44">
        <f t="shared" si="27"/>
        <v>0</v>
      </c>
      <c r="M43" s="44">
        <f t="shared" si="27"/>
        <v>0</v>
      </c>
      <c r="N43" s="44">
        <f t="shared" si="27"/>
        <v>0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</row>
    <row r="44" spans="1:67" s="45" customFormat="1" ht="68.25" hidden="1" customHeight="1" x14ac:dyDescent="0.25">
      <c r="A44" s="18" t="s">
        <v>19</v>
      </c>
      <c r="B44" s="27" t="s">
        <v>60</v>
      </c>
      <c r="C44" s="28">
        <f>D44</f>
        <v>1680</v>
      </c>
      <c r="D44" s="28">
        <v>1680</v>
      </c>
      <c r="E44" s="44">
        <v>0</v>
      </c>
      <c r="F44" s="44">
        <v>0</v>
      </c>
      <c r="G44" s="44">
        <v>0</v>
      </c>
      <c r="H44" s="44">
        <f>J44</f>
        <v>0</v>
      </c>
      <c r="I44" s="18"/>
      <c r="J44" s="44">
        <f>K44</f>
        <v>0</v>
      </c>
      <c r="K44" s="44">
        <v>0</v>
      </c>
      <c r="L44" s="44">
        <v>0</v>
      </c>
      <c r="M44" s="44">
        <v>0</v>
      </c>
      <c r="N44" s="44">
        <v>0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</row>
    <row r="45" spans="1:67" s="51" customFormat="1" ht="31.5" hidden="1" x14ac:dyDescent="0.25">
      <c r="A45" s="46" t="s">
        <v>45</v>
      </c>
      <c r="B45" s="47" t="s">
        <v>61</v>
      </c>
      <c r="C45" s="48">
        <f>D45</f>
        <v>40</v>
      </c>
      <c r="D45" s="48">
        <v>40</v>
      </c>
      <c r="E45" s="49">
        <v>0</v>
      </c>
      <c r="F45" s="49">
        <v>0</v>
      </c>
      <c r="G45" s="49">
        <v>0</v>
      </c>
      <c r="H45" s="48">
        <f>J45</f>
        <v>39.625</v>
      </c>
      <c r="I45" s="46"/>
      <c r="J45" s="48">
        <f>K45</f>
        <v>39.625</v>
      </c>
      <c r="K45" s="48">
        <v>39.625</v>
      </c>
      <c r="L45" s="49">
        <v>0</v>
      </c>
      <c r="M45" s="49">
        <v>0</v>
      </c>
      <c r="N45" s="50">
        <v>0</v>
      </c>
      <c r="O45" s="98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</row>
    <row r="46" spans="1:67" s="45" customFormat="1" ht="27.75" hidden="1" customHeight="1" x14ac:dyDescent="0.25">
      <c r="A46" s="101" t="s">
        <v>62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</row>
    <row r="47" spans="1:67" s="45" customFormat="1" ht="69.75" hidden="1" customHeight="1" x14ac:dyDescent="0.25">
      <c r="A47" s="52" t="s">
        <v>22</v>
      </c>
      <c r="B47" s="23" t="s">
        <v>63</v>
      </c>
      <c r="C47" s="24">
        <f>C48</f>
        <v>5000</v>
      </c>
      <c r="D47" s="24">
        <f t="shared" ref="D47" si="28">D48</f>
        <v>5000</v>
      </c>
      <c r="E47" s="44">
        <v>0</v>
      </c>
      <c r="F47" s="44">
        <v>0</v>
      </c>
      <c r="G47" s="44">
        <v>0</v>
      </c>
      <c r="H47" s="24">
        <f t="shared" ref="H47:N47" si="29">H48</f>
        <v>4914.268</v>
      </c>
      <c r="I47" s="18"/>
      <c r="J47" s="24">
        <f t="shared" si="29"/>
        <v>4914.268</v>
      </c>
      <c r="K47" s="24">
        <f t="shared" si="29"/>
        <v>4914.268</v>
      </c>
      <c r="L47" s="24">
        <f t="shared" si="29"/>
        <v>0</v>
      </c>
      <c r="M47" s="24">
        <f t="shared" si="29"/>
        <v>0</v>
      </c>
      <c r="N47" s="24">
        <f t="shared" si="29"/>
        <v>0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</row>
    <row r="48" spans="1:67" s="45" customFormat="1" ht="37.5" hidden="1" customHeight="1" x14ac:dyDescent="0.25">
      <c r="A48" s="46" t="s">
        <v>24</v>
      </c>
      <c r="B48" s="53" t="s">
        <v>64</v>
      </c>
      <c r="C48" s="48">
        <f>D48</f>
        <v>5000</v>
      </c>
      <c r="D48" s="48">
        <v>5000</v>
      </c>
      <c r="E48" s="44">
        <v>0</v>
      </c>
      <c r="F48" s="44">
        <v>0</v>
      </c>
      <c r="G48" s="44">
        <v>0</v>
      </c>
      <c r="H48" s="44">
        <f>J48</f>
        <v>4914.268</v>
      </c>
      <c r="I48" s="18"/>
      <c r="J48" s="44">
        <f>K48</f>
        <v>4914.268</v>
      </c>
      <c r="K48" s="44">
        <v>4914.268</v>
      </c>
      <c r="L48" s="44">
        <v>0</v>
      </c>
      <c r="M48" s="44">
        <v>0</v>
      </c>
      <c r="N48" s="44">
        <v>0</v>
      </c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</row>
    <row r="49" spans="1:186" s="45" customFormat="1" hidden="1" x14ac:dyDescent="0.25">
      <c r="A49" s="101" t="s">
        <v>65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</row>
    <row r="50" spans="1:186" s="54" customFormat="1" ht="47.25" hidden="1" x14ac:dyDescent="0.25">
      <c r="A50" s="35" t="s">
        <v>66</v>
      </c>
      <c r="B50" s="23" t="s">
        <v>67</v>
      </c>
      <c r="C50" s="24">
        <f>C51</f>
        <v>32830</v>
      </c>
      <c r="D50" s="24">
        <f t="shared" ref="D50" si="30">D51</f>
        <v>32830</v>
      </c>
      <c r="E50" s="24">
        <v>0</v>
      </c>
      <c r="F50" s="24">
        <v>0</v>
      </c>
      <c r="G50" s="24">
        <v>0</v>
      </c>
      <c r="H50" s="24">
        <f t="shared" ref="H50:J50" si="31">H51</f>
        <v>32825.762820000004</v>
      </c>
      <c r="I50" s="35"/>
      <c r="J50" s="24">
        <f t="shared" si="31"/>
        <v>32825.762820000004</v>
      </c>
      <c r="K50" s="24">
        <f>K51</f>
        <v>32825.762820000004</v>
      </c>
      <c r="L50" s="24">
        <v>0</v>
      </c>
      <c r="M50" s="24">
        <v>0</v>
      </c>
      <c r="N50" s="24">
        <v>0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</row>
    <row r="51" spans="1:186" s="45" customFormat="1" ht="63" hidden="1" x14ac:dyDescent="0.25">
      <c r="A51" s="18" t="s">
        <v>68</v>
      </c>
      <c r="B51" s="27" t="s">
        <v>69</v>
      </c>
      <c r="C51" s="28">
        <f>D51</f>
        <v>32830</v>
      </c>
      <c r="D51" s="28">
        <v>32830</v>
      </c>
      <c r="E51" s="28">
        <v>0</v>
      </c>
      <c r="F51" s="28">
        <v>0</v>
      </c>
      <c r="G51" s="28">
        <v>0</v>
      </c>
      <c r="H51" s="28">
        <f>J51</f>
        <v>32825.762820000004</v>
      </c>
      <c r="I51" s="18"/>
      <c r="J51" s="28">
        <f>K51</f>
        <v>32825.762820000004</v>
      </c>
      <c r="K51" s="28">
        <v>32825.762820000004</v>
      </c>
      <c r="L51" s="28">
        <v>0</v>
      </c>
      <c r="M51" s="28">
        <v>0</v>
      </c>
      <c r="N51" s="28">
        <v>0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</row>
    <row r="52" spans="1:186" s="45" customFormat="1" ht="15.75" hidden="1" customHeight="1" x14ac:dyDescent="0.25">
      <c r="A52" s="101" t="s">
        <v>70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</row>
    <row r="53" spans="1:186" s="45" customFormat="1" ht="47.25" hidden="1" x14ac:dyDescent="0.25">
      <c r="A53" s="35" t="s">
        <v>71</v>
      </c>
      <c r="B53" s="23" t="s">
        <v>72</v>
      </c>
      <c r="C53" s="24">
        <f>C54</f>
        <v>45991</v>
      </c>
      <c r="D53" s="24">
        <f t="shared" ref="D53" si="32">D54</f>
        <v>9566</v>
      </c>
      <c r="E53" s="24">
        <v>0</v>
      </c>
      <c r="F53" s="24">
        <f>F54</f>
        <v>36425</v>
      </c>
      <c r="G53" s="24">
        <v>0</v>
      </c>
      <c r="H53" s="24">
        <f t="shared" ref="H53:J53" si="33">H54</f>
        <v>0</v>
      </c>
      <c r="I53" s="35"/>
      <c r="J53" s="24">
        <f t="shared" si="33"/>
        <v>0</v>
      </c>
      <c r="K53" s="24">
        <f>K54</f>
        <v>0</v>
      </c>
      <c r="L53" s="24">
        <v>0</v>
      </c>
      <c r="M53" s="24">
        <v>0</v>
      </c>
      <c r="N53" s="24">
        <v>0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</row>
    <row r="54" spans="1:186" s="45" customFormat="1" ht="31.5" hidden="1" x14ac:dyDescent="0.25">
      <c r="A54" s="18" t="s">
        <v>73</v>
      </c>
      <c r="B54" s="27" t="s">
        <v>74</v>
      </c>
      <c r="C54" s="28">
        <f>D54+F54</f>
        <v>45991</v>
      </c>
      <c r="D54" s="28">
        <v>9566</v>
      </c>
      <c r="E54" s="28">
        <v>0</v>
      </c>
      <c r="F54" s="28">
        <v>36425</v>
      </c>
      <c r="G54" s="28">
        <v>0</v>
      </c>
      <c r="H54" s="28">
        <f>J54</f>
        <v>0</v>
      </c>
      <c r="I54" s="18"/>
      <c r="J54" s="28">
        <f>K54</f>
        <v>0</v>
      </c>
      <c r="K54" s="28">
        <v>0</v>
      </c>
      <c r="L54" s="28">
        <v>0</v>
      </c>
      <c r="M54" s="28">
        <v>0</v>
      </c>
      <c r="N54" s="28">
        <v>0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</row>
    <row r="55" spans="1:186" s="45" customFormat="1" ht="31.5" x14ac:dyDescent="0.25">
      <c r="A55" s="40">
        <v>4</v>
      </c>
      <c r="B55" s="16" t="s">
        <v>81</v>
      </c>
      <c r="C55" s="31">
        <v>500</v>
      </c>
      <c r="D55" s="31">
        <v>500</v>
      </c>
      <c r="E55" s="31">
        <v>0</v>
      </c>
      <c r="F55" s="31">
        <v>0</v>
      </c>
      <c r="G55" s="31">
        <v>0</v>
      </c>
      <c r="H55" s="31">
        <v>0</v>
      </c>
      <c r="I55" s="57" t="s">
        <v>82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</row>
    <row r="56" spans="1:186" s="55" customFormat="1" ht="63" x14ac:dyDescent="0.25">
      <c r="A56" s="40">
        <v>5</v>
      </c>
      <c r="B56" s="16" t="s">
        <v>75</v>
      </c>
      <c r="C56" s="31">
        <f>C58</f>
        <v>430</v>
      </c>
      <c r="D56" s="31">
        <f t="shared" ref="D56" si="34">D58</f>
        <v>430</v>
      </c>
      <c r="E56" s="31">
        <v>0</v>
      </c>
      <c r="F56" s="31">
        <v>0</v>
      </c>
      <c r="G56" s="31">
        <v>0</v>
      </c>
      <c r="H56" s="31">
        <f>H58</f>
        <v>423</v>
      </c>
      <c r="I56" s="18" t="s">
        <v>15</v>
      </c>
      <c r="J56" s="31">
        <f>J58</f>
        <v>423</v>
      </c>
      <c r="K56" s="31">
        <f>K58</f>
        <v>423</v>
      </c>
      <c r="L56" s="31">
        <v>0</v>
      </c>
      <c r="M56" s="31">
        <v>0</v>
      </c>
      <c r="N56" s="31">
        <v>0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</row>
    <row r="57" spans="1:186" s="56" customFormat="1" ht="24.75" hidden="1" customHeight="1" x14ac:dyDescent="0.25">
      <c r="A57" s="101" t="s">
        <v>76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3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</row>
    <row r="58" spans="1:186" s="45" customFormat="1" ht="49.5" hidden="1" customHeight="1" x14ac:dyDescent="0.25">
      <c r="A58" s="18" t="s">
        <v>34</v>
      </c>
      <c r="B58" s="23" t="s">
        <v>77</v>
      </c>
      <c r="C58" s="24">
        <f>C59+C60+C61</f>
        <v>430</v>
      </c>
      <c r="D58" s="24">
        <f>D59+D60+D61</f>
        <v>430</v>
      </c>
      <c r="E58" s="24">
        <v>0</v>
      </c>
      <c r="F58" s="24">
        <v>0</v>
      </c>
      <c r="G58" s="24">
        <v>0</v>
      </c>
      <c r="H58" s="24">
        <f>J58</f>
        <v>423</v>
      </c>
      <c r="I58" s="18"/>
      <c r="J58" s="24">
        <v>423</v>
      </c>
      <c r="K58" s="24">
        <v>423</v>
      </c>
      <c r="L58" s="28">
        <v>0</v>
      </c>
      <c r="M58" s="28">
        <v>0</v>
      </c>
      <c r="N58" s="28">
        <v>0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</row>
    <row r="59" spans="1:186" s="45" customFormat="1" ht="31.5" hidden="1" x14ac:dyDescent="0.25">
      <c r="A59" s="18" t="s">
        <v>19</v>
      </c>
      <c r="B59" s="27" t="s">
        <v>78</v>
      </c>
      <c r="C59" s="28">
        <f>D59</f>
        <v>110</v>
      </c>
      <c r="D59" s="28">
        <v>110</v>
      </c>
      <c r="E59" s="28">
        <v>0</v>
      </c>
      <c r="F59" s="28">
        <v>0</v>
      </c>
      <c r="G59" s="28">
        <v>0</v>
      </c>
      <c r="H59" s="28">
        <f>J59</f>
        <v>105</v>
      </c>
      <c r="I59" s="18"/>
      <c r="J59" s="28">
        <f>K59</f>
        <v>105</v>
      </c>
      <c r="K59" s="28">
        <v>105</v>
      </c>
      <c r="L59" s="28">
        <v>0</v>
      </c>
      <c r="M59" s="28">
        <v>0</v>
      </c>
      <c r="N59" s="28">
        <v>0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</row>
    <row r="60" spans="1:186" s="45" customFormat="1" hidden="1" x14ac:dyDescent="0.25">
      <c r="A60" s="18" t="s">
        <v>45</v>
      </c>
      <c r="B60" s="27" t="s">
        <v>79</v>
      </c>
      <c r="C60" s="28">
        <f>D60</f>
        <v>170</v>
      </c>
      <c r="D60" s="28">
        <v>170</v>
      </c>
      <c r="E60" s="28">
        <v>0</v>
      </c>
      <c r="F60" s="28">
        <v>0</v>
      </c>
      <c r="G60" s="28">
        <v>0</v>
      </c>
      <c r="H60" s="28">
        <f>J60</f>
        <v>168</v>
      </c>
      <c r="I60" s="18"/>
      <c r="J60" s="28">
        <f>K60</f>
        <v>168</v>
      </c>
      <c r="K60" s="28">
        <v>168</v>
      </c>
      <c r="L60" s="28">
        <v>0</v>
      </c>
      <c r="M60" s="28">
        <v>0</v>
      </c>
      <c r="N60" s="28">
        <v>0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</row>
    <row r="61" spans="1:186" s="45" customFormat="1" ht="94.5" hidden="1" x14ac:dyDescent="0.25">
      <c r="A61" s="18" t="s">
        <v>47</v>
      </c>
      <c r="B61" s="27" t="s">
        <v>80</v>
      </c>
      <c r="C61" s="28">
        <v>150</v>
      </c>
      <c r="D61" s="28">
        <v>150</v>
      </c>
      <c r="E61" s="28">
        <v>0</v>
      </c>
      <c r="F61" s="28">
        <v>0</v>
      </c>
      <c r="G61" s="28">
        <v>0</v>
      </c>
      <c r="H61" s="28">
        <f>J61</f>
        <v>150</v>
      </c>
      <c r="I61" s="18"/>
      <c r="J61" s="28">
        <f>K61</f>
        <v>150</v>
      </c>
      <c r="K61" s="28">
        <v>150</v>
      </c>
      <c r="L61" s="28">
        <v>0</v>
      </c>
      <c r="M61" s="28">
        <v>0</v>
      </c>
      <c r="N61" s="28">
        <v>0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</row>
    <row r="62" spans="1:186" s="58" customFormat="1" ht="78.75" x14ac:dyDescent="0.25">
      <c r="A62" s="40">
        <v>6</v>
      </c>
      <c r="B62" s="16" t="s">
        <v>83</v>
      </c>
      <c r="C62" s="31">
        <f>C64+C70+C73+C77</f>
        <v>1600</v>
      </c>
      <c r="D62" s="31">
        <f t="shared" ref="D62" si="35">D64+D70+D73+D77</f>
        <v>1600</v>
      </c>
      <c r="E62" s="31">
        <v>0</v>
      </c>
      <c r="F62" s="31">
        <v>0</v>
      </c>
      <c r="G62" s="31">
        <v>0</v>
      </c>
      <c r="H62" s="31">
        <f>J62</f>
        <v>1556.6375999999998</v>
      </c>
      <c r="I62" s="18" t="s">
        <v>15</v>
      </c>
      <c r="J62" s="31">
        <f>J64+J70+J73+J77</f>
        <v>1556.6375999999998</v>
      </c>
      <c r="K62" s="31">
        <f>K64+K70+K73+K77</f>
        <v>1556.6375999999998</v>
      </c>
      <c r="L62" s="31">
        <v>0</v>
      </c>
      <c r="M62" s="31">
        <v>0</v>
      </c>
      <c r="N62" s="31">
        <v>0</v>
      </c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</row>
    <row r="63" spans="1:186" s="60" customFormat="1" ht="28.5" hidden="1" customHeight="1" x14ac:dyDescent="0.25">
      <c r="A63" s="101" t="s">
        <v>84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186" s="62" customFormat="1" ht="75.75" hidden="1" customHeight="1" x14ac:dyDescent="0.25">
      <c r="A64" s="18">
        <v>1</v>
      </c>
      <c r="B64" s="23" t="s">
        <v>85</v>
      </c>
      <c r="C64" s="24">
        <f>C65+C66+C67+C68</f>
        <v>1244</v>
      </c>
      <c r="D64" s="24">
        <f t="shared" ref="D64" si="36">D65+D66+D67+D68</f>
        <v>1244</v>
      </c>
      <c r="E64" s="24">
        <v>0</v>
      </c>
      <c r="F64" s="24">
        <v>0</v>
      </c>
      <c r="G64" s="24">
        <v>0</v>
      </c>
      <c r="H64" s="24">
        <f>J64</f>
        <v>1237.3999999999999</v>
      </c>
      <c r="I64" s="61"/>
      <c r="J64" s="24">
        <f>J65+J66+J67+J68</f>
        <v>1237.3999999999999</v>
      </c>
      <c r="K64" s="24">
        <f>K65+K66+K67+K68</f>
        <v>1237.3999999999999</v>
      </c>
      <c r="L64" s="24">
        <v>0</v>
      </c>
      <c r="M64" s="24">
        <v>0</v>
      </c>
      <c r="N64" s="24">
        <v>0</v>
      </c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</row>
    <row r="65" spans="1:186" s="62" customFormat="1" ht="78" hidden="1" customHeight="1" x14ac:dyDescent="0.25">
      <c r="A65" s="18" t="s">
        <v>19</v>
      </c>
      <c r="B65" s="27" t="s">
        <v>86</v>
      </c>
      <c r="C65" s="28">
        <v>287</v>
      </c>
      <c r="D65" s="28">
        <v>287</v>
      </c>
      <c r="E65" s="28">
        <v>0</v>
      </c>
      <c r="F65" s="28">
        <v>0</v>
      </c>
      <c r="G65" s="28">
        <v>0</v>
      </c>
      <c r="H65" s="28">
        <f>J65</f>
        <v>287</v>
      </c>
      <c r="I65" s="61"/>
      <c r="J65" s="28">
        <v>287</v>
      </c>
      <c r="K65" s="28">
        <v>287</v>
      </c>
      <c r="L65" s="28">
        <v>0</v>
      </c>
      <c r="M65" s="28">
        <v>0</v>
      </c>
      <c r="N65" s="28">
        <v>0</v>
      </c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</row>
    <row r="66" spans="1:186" s="62" customFormat="1" ht="47.25" hidden="1" x14ac:dyDescent="0.25">
      <c r="A66" s="18" t="s">
        <v>45</v>
      </c>
      <c r="B66" s="63" t="s">
        <v>87</v>
      </c>
      <c r="C66" s="28">
        <v>740</v>
      </c>
      <c r="D66" s="28">
        <v>740</v>
      </c>
      <c r="E66" s="28">
        <v>0</v>
      </c>
      <c r="F66" s="28">
        <v>0</v>
      </c>
      <c r="G66" s="28">
        <v>0</v>
      </c>
      <c r="H66" s="28">
        <f>J66</f>
        <v>733.64</v>
      </c>
      <c r="I66" s="61"/>
      <c r="J66" s="28">
        <f>K66</f>
        <v>733.64</v>
      </c>
      <c r="K66" s="28">
        <v>733.64</v>
      </c>
      <c r="L66" s="28">
        <v>0</v>
      </c>
      <c r="M66" s="28">
        <v>0</v>
      </c>
      <c r="N66" s="28">
        <v>0</v>
      </c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</row>
    <row r="67" spans="1:186" s="62" customFormat="1" ht="63" hidden="1" x14ac:dyDescent="0.25">
      <c r="A67" s="18" t="s">
        <v>47</v>
      </c>
      <c r="B67" s="63" t="s">
        <v>88</v>
      </c>
      <c r="C67" s="28">
        <v>82</v>
      </c>
      <c r="D67" s="28">
        <v>82</v>
      </c>
      <c r="E67" s="28">
        <v>0</v>
      </c>
      <c r="F67" s="28">
        <v>0</v>
      </c>
      <c r="G67" s="28">
        <v>0</v>
      </c>
      <c r="H67" s="28">
        <f>J67</f>
        <v>82</v>
      </c>
      <c r="I67" s="61"/>
      <c r="J67" s="28">
        <f>K67</f>
        <v>82</v>
      </c>
      <c r="K67" s="28">
        <v>82</v>
      </c>
      <c r="L67" s="28">
        <v>0</v>
      </c>
      <c r="M67" s="28">
        <v>0</v>
      </c>
      <c r="N67" s="28">
        <v>0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</row>
    <row r="68" spans="1:186" s="62" customFormat="1" ht="47.25" hidden="1" x14ac:dyDescent="0.25">
      <c r="A68" s="18" t="s">
        <v>89</v>
      </c>
      <c r="B68" s="63" t="s">
        <v>90</v>
      </c>
      <c r="C68" s="28">
        <f>D68</f>
        <v>135</v>
      </c>
      <c r="D68" s="28">
        <v>135</v>
      </c>
      <c r="E68" s="28">
        <v>0</v>
      </c>
      <c r="F68" s="28">
        <v>0</v>
      </c>
      <c r="G68" s="28">
        <v>0</v>
      </c>
      <c r="H68" s="28">
        <f>J68</f>
        <v>134.76</v>
      </c>
      <c r="I68" s="61"/>
      <c r="J68" s="28">
        <f>K68</f>
        <v>134.76</v>
      </c>
      <c r="K68" s="28">
        <v>134.76</v>
      </c>
      <c r="L68" s="28">
        <v>0</v>
      </c>
      <c r="M68" s="28">
        <v>0</v>
      </c>
      <c r="N68" s="28">
        <v>0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</row>
    <row r="69" spans="1:186" s="64" customFormat="1" hidden="1" x14ac:dyDescent="0.25">
      <c r="A69" s="101" t="s">
        <v>91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3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</row>
    <row r="70" spans="1:186" s="64" customFormat="1" ht="63" hidden="1" x14ac:dyDescent="0.25">
      <c r="A70" s="35" t="s">
        <v>22</v>
      </c>
      <c r="B70" s="36" t="s">
        <v>92</v>
      </c>
      <c r="C70" s="24">
        <f>D70</f>
        <v>51</v>
      </c>
      <c r="D70" s="24">
        <v>51</v>
      </c>
      <c r="E70" s="24">
        <v>0</v>
      </c>
      <c r="F70" s="24">
        <v>0</v>
      </c>
      <c r="G70" s="24">
        <v>0</v>
      </c>
      <c r="H70" s="24">
        <f>J70</f>
        <v>51</v>
      </c>
      <c r="I70" s="35"/>
      <c r="J70" s="24">
        <f>J71</f>
        <v>51</v>
      </c>
      <c r="K70" s="24">
        <f>K71</f>
        <v>51</v>
      </c>
      <c r="L70" s="24">
        <v>0</v>
      </c>
      <c r="M70" s="24">
        <v>0</v>
      </c>
      <c r="N70" s="24">
        <v>0</v>
      </c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</row>
    <row r="71" spans="1:186" s="60" customFormat="1" ht="31.5" hidden="1" x14ac:dyDescent="0.25">
      <c r="A71" s="18" t="s">
        <v>24</v>
      </c>
      <c r="B71" s="63" t="s">
        <v>93</v>
      </c>
      <c r="C71" s="28">
        <f>D71</f>
        <v>51</v>
      </c>
      <c r="D71" s="28">
        <v>51</v>
      </c>
      <c r="E71" s="28">
        <v>0</v>
      </c>
      <c r="F71" s="28">
        <v>0</v>
      </c>
      <c r="G71" s="28">
        <v>0</v>
      </c>
      <c r="H71" s="28">
        <f>J71</f>
        <v>51</v>
      </c>
      <c r="I71" s="61"/>
      <c r="J71" s="28">
        <f>K71</f>
        <v>51</v>
      </c>
      <c r="K71" s="28">
        <v>51</v>
      </c>
      <c r="L71" s="28">
        <v>0</v>
      </c>
      <c r="M71" s="28">
        <v>0</v>
      </c>
      <c r="N71" s="28">
        <v>0</v>
      </c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186" s="60" customFormat="1" hidden="1" x14ac:dyDescent="0.25">
      <c r="A72" s="101" t="s">
        <v>94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3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1:186" s="64" customFormat="1" ht="63" hidden="1" x14ac:dyDescent="0.25">
      <c r="A73" s="35" t="s">
        <v>95</v>
      </c>
      <c r="B73" s="65" t="s">
        <v>96</v>
      </c>
      <c r="C73" s="24">
        <f>C74+C75</f>
        <v>127</v>
      </c>
      <c r="D73" s="24">
        <f t="shared" ref="D73" si="37">D74+D75</f>
        <v>127</v>
      </c>
      <c r="E73" s="24">
        <v>0</v>
      </c>
      <c r="F73" s="24">
        <v>0</v>
      </c>
      <c r="G73" s="24">
        <v>0</v>
      </c>
      <c r="H73" s="24">
        <f t="shared" ref="H73:N73" si="38">H74+H75</f>
        <v>99.06</v>
      </c>
      <c r="I73" s="66"/>
      <c r="J73" s="24">
        <v>126.744</v>
      </c>
      <c r="K73" s="24">
        <v>126.744</v>
      </c>
      <c r="L73" s="24">
        <f t="shared" si="38"/>
        <v>0</v>
      </c>
      <c r="M73" s="24">
        <f t="shared" si="38"/>
        <v>0</v>
      </c>
      <c r="N73" s="24">
        <f t="shared" si="38"/>
        <v>0</v>
      </c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</row>
    <row r="74" spans="1:186" s="62" customFormat="1" ht="78.75" hidden="1" x14ac:dyDescent="0.25">
      <c r="A74" s="18" t="s">
        <v>97</v>
      </c>
      <c r="B74" s="63" t="s">
        <v>98</v>
      </c>
      <c r="C74" s="28">
        <f>D74</f>
        <v>87</v>
      </c>
      <c r="D74" s="28">
        <v>87</v>
      </c>
      <c r="E74" s="28">
        <v>0</v>
      </c>
      <c r="F74" s="28">
        <v>0</v>
      </c>
      <c r="G74" s="28">
        <v>0</v>
      </c>
      <c r="H74" s="28">
        <v>72</v>
      </c>
      <c r="I74" s="61"/>
      <c r="J74" s="28">
        <f>K74</f>
        <v>89.915999999999997</v>
      </c>
      <c r="K74" s="28">
        <v>89.915999999999997</v>
      </c>
      <c r="L74" s="28">
        <v>0</v>
      </c>
      <c r="M74" s="28">
        <v>0</v>
      </c>
      <c r="N74" s="28">
        <v>0</v>
      </c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</row>
    <row r="75" spans="1:186" s="62" customFormat="1" ht="63" hidden="1" x14ac:dyDescent="0.25">
      <c r="A75" s="18" t="s">
        <v>99</v>
      </c>
      <c r="B75" s="63" t="s">
        <v>100</v>
      </c>
      <c r="C75" s="28">
        <f>D75</f>
        <v>40</v>
      </c>
      <c r="D75" s="28">
        <v>40</v>
      </c>
      <c r="E75" s="28">
        <v>0</v>
      </c>
      <c r="F75" s="28">
        <v>0</v>
      </c>
      <c r="G75" s="28">
        <v>0</v>
      </c>
      <c r="H75" s="28">
        <v>27.06</v>
      </c>
      <c r="I75" s="61"/>
      <c r="J75" s="28">
        <f>K75</f>
        <v>36.828000000000003</v>
      </c>
      <c r="K75" s="28">
        <v>36.828000000000003</v>
      </c>
      <c r="L75" s="28">
        <v>0</v>
      </c>
      <c r="M75" s="28">
        <v>0</v>
      </c>
      <c r="N75" s="28">
        <v>0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</row>
    <row r="76" spans="1:186" s="62" customFormat="1" hidden="1" x14ac:dyDescent="0.25">
      <c r="A76" s="101" t="s">
        <v>101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3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</row>
    <row r="77" spans="1:186" s="64" customFormat="1" ht="78.75" hidden="1" x14ac:dyDescent="0.25">
      <c r="A77" s="35" t="s">
        <v>66</v>
      </c>
      <c r="B77" s="65" t="s">
        <v>102</v>
      </c>
      <c r="C77" s="24">
        <f>C78+C79</f>
        <v>178</v>
      </c>
      <c r="D77" s="24">
        <f t="shared" ref="D77" si="39">D78+D79</f>
        <v>178</v>
      </c>
      <c r="E77" s="24">
        <v>0</v>
      </c>
      <c r="F77" s="24">
        <v>0</v>
      </c>
      <c r="G77" s="24">
        <v>0</v>
      </c>
      <c r="H77" s="24">
        <f>H78+H79</f>
        <v>141.49359999999999</v>
      </c>
      <c r="I77" s="66"/>
      <c r="J77" s="24">
        <f>J78+J79</f>
        <v>141.49359999999999</v>
      </c>
      <c r="K77" s="24">
        <f t="shared" ref="K77:N77" si="40">K78+K79</f>
        <v>141.49359999999999</v>
      </c>
      <c r="L77" s="24">
        <f t="shared" si="40"/>
        <v>0</v>
      </c>
      <c r="M77" s="24">
        <f t="shared" si="40"/>
        <v>0</v>
      </c>
      <c r="N77" s="24">
        <f t="shared" si="40"/>
        <v>0</v>
      </c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</row>
    <row r="78" spans="1:186" s="62" customFormat="1" ht="63" hidden="1" x14ac:dyDescent="0.25">
      <c r="A78" s="18" t="s">
        <v>68</v>
      </c>
      <c r="B78" s="63" t="s">
        <v>103</v>
      </c>
      <c r="C78" s="28">
        <f>D78</f>
        <v>94</v>
      </c>
      <c r="D78" s="28">
        <v>94</v>
      </c>
      <c r="E78" s="28">
        <v>0</v>
      </c>
      <c r="F78" s="28">
        <v>0</v>
      </c>
      <c r="G78" s="28">
        <v>0</v>
      </c>
      <c r="H78" s="28">
        <f>J78</f>
        <v>92.093599999999995</v>
      </c>
      <c r="I78" s="61"/>
      <c r="J78" s="28">
        <f>K78</f>
        <v>92.093599999999995</v>
      </c>
      <c r="K78" s="28">
        <v>92.093599999999995</v>
      </c>
      <c r="L78" s="28">
        <v>0</v>
      </c>
      <c r="M78" s="28">
        <v>0</v>
      </c>
      <c r="N78" s="28">
        <v>0</v>
      </c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</row>
    <row r="79" spans="1:186" s="62" customFormat="1" ht="78.75" hidden="1" x14ac:dyDescent="0.25">
      <c r="A79" s="18" t="s">
        <v>104</v>
      </c>
      <c r="B79" s="63" t="s">
        <v>105</v>
      </c>
      <c r="C79" s="28">
        <f>D79</f>
        <v>84</v>
      </c>
      <c r="D79" s="28">
        <v>84</v>
      </c>
      <c r="E79" s="28">
        <v>0</v>
      </c>
      <c r="F79" s="28">
        <v>0</v>
      </c>
      <c r="G79" s="28">
        <v>0</v>
      </c>
      <c r="H79" s="28">
        <f>J79</f>
        <v>49.4</v>
      </c>
      <c r="I79" s="61"/>
      <c r="J79" s="28">
        <f>K79</f>
        <v>49.4</v>
      </c>
      <c r="K79" s="28">
        <v>49.4</v>
      </c>
      <c r="L79" s="28">
        <v>0</v>
      </c>
      <c r="M79" s="28">
        <v>0</v>
      </c>
      <c r="N79" s="28">
        <v>0</v>
      </c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</row>
    <row r="80" spans="1:186" s="55" customFormat="1" ht="63" x14ac:dyDescent="0.25">
      <c r="A80" s="40">
        <v>7</v>
      </c>
      <c r="B80" s="16" t="s">
        <v>106</v>
      </c>
      <c r="C80" s="31">
        <f t="shared" ref="C80:H80" si="41">C82+C92+C98</f>
        <v>150296.43600000002</v>
      </c>
      <c r="D80" s="31">
        <f t="shared" si="41"/>
        <v>149438.43600000002</v>
      </c>
      <c r="E80" s="31">
        <f t="shared" si="41"/>
        <v>0</v>
      </c>
      <c r="F80" s="31">
        <f t="shared" si="41"/>
        <v>858</v>
      </c>
      <c r="G80" s="31">
        <f t="shared" si="41"/>
        <v>0</v>
      </c>
      <c r="H80" s="31">
        <f t="shared" si="41"/>
        <v>149154.45264</v>
      </c>
      <c r="I80" s="18" t="s">
        <v>15</v>
      </c>
      <c r="J80" s="31">
        <f>J82+J92+J98</f>
        <v>149154.45264</v>
      </c>
      <c r="K80" s="31">
        <f>K82+K92+K98</f>
        <v>148973.55264000001</v>
      </c>
      <c r="L80" s="31">
        <f>L82+L92+L98</f>
        <v>0</v>
      </c>
      <c r="M80" s="31">
        <f>M82+M92+M98</f>
        <v>180.9</v>
      </c>
      <c r="N80" s="31">
        <f>N82+N92+N98</f>
        <v>0</v>
      </c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</row>
    <row r="81" spans="1:186" s="56" customFormat="1" ht="26.25" hidden="1" customHeight="1" x14ac:dyDescent="0.25">
      <c r="A81" s="101" t="s">
        <v>107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3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</row>
    <row r="82" spans="1:186" s="45" customFormat="1" ht="64.5" hidden="1" customHeight="1" x14ac:dyDescent="0.25">
      <c r="A82" s="35" t="s">
        <v>34</v>
      </c>
      <c r="B82" s="23" t="s">
        <v>108</v>
      </c>
      <c r="C82" s="24">
        <f>C83+C84+C85+C86+C87+C88+C89+C90</f>
        <v>119760.40500000001</v>
      </c>
      <c r="D82" s="24">
        <f t="shared" ref="D82:G82" si="42">D83+D84+D85+D86+D87+D88+D89+D90</f>
        <v>119083.30500000001</v>
      </c>
      <c r="E82" s="24">
        <f t="shared" si="42"/>
        <v>0</v>
      </c>
      <c r="F82" s="24">
        <f t="shared" si="42"/>
        <v>677.1</v>
      </c>
      <c r="G82" s="24">
        <f t="shared" si="42"/>
        <v>0</v>
      </c>
      <c r="H82" s="24">
        <f>H83+H84+H85+H86+H87+H88+H89+H90</f>
        <v>118619.18875000002</v>
      </c>
      <c r="I82" s="24"/>
      <c r="J82" s="24">
        <f>J83+J84+J85+J86+J87+J88+J89+J90</f>
        <v>118619.18875000002</v>
      </c>
      <c r="K82" s="24">
        <f t="shared" ref="K82:N82" si="43">K83+K84+K85+K86+K87+K88+K89+K90</f>
        <v>118619.18875000002</v>
      </c>
      <c r="L82" s="24">
        <f t="shared" si="43"/>
        <v>0</v>
      </c>
      <c r="M82" s="24">
        <f t="shared" si="43"/>
        <v>0</v>
      </c>
      <c r="N82" s="24">
        <f t="shared" si="43"/>
        <v>0</v>
      </c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</row>
    <row r="83" spans="1:186" s="56" customFormat="1" ht="31.5" hidden="1" x14ac:dyDescent="0.25">
      <c r="A83" s="18" t="s">
        <v>19</v>
      </c>
      <c r="B83" s="27" t="s">
        <v>109</v>
      </c>
      <c r="C83" s="28">
        <f>D83</f>
        <v>7157.82</v>
      </c>
      <c r="D83" s="28">
        <v>7157.82</v>
      </c>
      <c r="E83" s="28">
        <v>0</v>
      </c>
      <c r="F83" s="28">
        <v>0</v>
      </c>
      <c r="G83" s="28">
        <v>0</v>
      </c>
      <c r="H83" s="28">
        <f t="shared" ref="H83:H90" si="44">J83</f>
        <v>7157.8151200000002</v>
      </c>
      <c r="I83" s="28"/>
      <c r="J83" s="28">
        <f t="shared" ref="J83:J90" si="45">K83</f>
        <v>7157.8151200000002</v>
      </c>
      <c r="K83" s="28">
        <v>7157.8151200000002</v>
      </c>
      <c r="L83" s="28">
        <v>0</v>
      </c>
      <c r="M83" s="28">
        <v>0</v>
      </c>
      <c r="N83" s="28">
        <v>0</v>
      </c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</row>
    <row r="84" spans="1:186" s="56" customFormat="1" ht="78.75" hidden="1" x14ac:dyDescent="0.25">
      <c r="A84" s="18" t="s">
        <v>45</v>
      </c>
      <c r="B84" s="27" t="s">
        <v>110</v>
      </c>
      <c r="C84" s="28">
        <f>D84</f>
        <v>5252.7</v>
      </c>
      <c r="D84" s="28">
        <v>5252.7</v>
      </c>
      <c r="E84" s="28">
        <v>0</v>
      </c>
      <c r="F84" s="28">
        <v>0</v>
      </c>
      <c r="G84" s="28">
        <v>0</v>
      </c>
      <c r="H84" s="28">
        <f t="shared" si="44"/>
        <v>5252.7</v>
      </c>
      <c r="I84" s="28"/>
      <c r="J84" s="28">
        <f t="shared" si="45"/>
        <v>5252.7</v>
      </c>
      <c r="K84" s="28">
        <v>5252.7</v>
      </c>
      <c r="L84" s="28">
        <v>0</v>
      </c>
      <c r="M84" s="28">
        <v>0</v>
      </c>
      <c r="N84" s="28">
        <v>0</v>
      </c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</row>
    <row r="85" spans="1:186" s="56" customFormat="1" ht="31.5" hidden="1" x14ac:dyDescent="0.25">
      <c r="A85" s="18" t="s">
        <v>47</v>
      </c>
      <c r="B85" s="27" t="s">
        <v>111</v>
      </c>
      <c r="C85" s="28">
        <f>D85</f>
        <v>102901.698</v>
      </c>
      <c r="D85" s="28">
        <v>102901.698</v>
      </c>
      <c r="E85" s="28">
        <v>0</v>
      </c>
      <c r="F85" s="28">
        <v>0</v>
      </c>
      <c r="G85" s="28">
        <v>0</v>
      </c>
      <c r="H85" s="28">
        <f t="shared" si="44"/>
        <v>101760.82751</v>
      </c>
      <c r="I85" s="28"/>
      <c r="J85" s="28">
        <f t="shared" si="45"/>
        <v>101760.82751</v>
      </c>
      <c r="K85" s="28">
        <v>101760.82751</v>
      </c>
      <c r="L85" s="28">
        <v>0</v>
      </c>
      <c r="M85" s="28">
        <v>0</v>
      </c>
      <c r="N85" s="28">
        <v>0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</row>
    <row r="86" spans="1:186" s="56" customFormat="1" ht="47.25" hidden="1" x14ac:dyDescent="0.25">
      <c r="A86" s="18" t="s">
        <v>89</v>
      </c>
      <c r="B86" s="27" t="s">
        <v>112</v>
      </c>
      <c r="C86" s="28">
        <f>D86</f>
        <v>2055.587</v>
      </c>
      <c r="D86" s="28">
        <v>2055.587</v>
      </c>
      <c r="E86" s="28">
        <v>0</v>
      </c>
      <c r="F86" s="28">
        <v>0</v>
      </c>
      <c r="G86" s="28">
        <v>0</v>
      </c>
      <c r="H86" s="28">
        <f t="shared" si="44"/>
        <v>2055.5101199999999</v>
      </c>
      <c r="I86" s="28"/>
      <c r="J86" s="28">
        <f t="shared" si="45"/>
        <v>2055.5101199999999</v>
      </c>
      <c r="K86" s="28">
        <v>2055.5101199999999</v>
      </c>
      <c r="L86" s="28">
        <v>0</v>
      </c>
      <c r="M86" s="28">
        <v>0</v>
      </c>
      <c r="N86" s="28">
        <v>0</v>
      </c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</row>
    <row r="87" spans="1:186" s="56" customFormat="1" hidden="1" x14ac:dyDescent="0.25">
      <c r="A87" s="18" t="s">
        <v>113</v>
      </c>
      <c r="B87" s="27" t="s">
        <v>114</v>
      </c>
      <c r="C87" s="28">
        <f>D87</f>
        <v>144.9</v>
      </c>
      <c r="D87" s="28">
        <v>144.9</v>
      </c>
      <c r="E87" s="28">
        <v>0</v>
      </c>
      <c r="F87" s="28">
        <v>0</v>
      </c>
      <c r="G87" s="28">
        <v>0</v>
      </c>
      <c r="H87" s="28">
        <f t="shared" si="44"/>
        <v>144.9</v>
      </c>
      <c r="I87" s="28"/>
      <c r="J87" s="28">
        <f t="shared" si="45"/>
        <v>144.9</v>
      </c>
      <c r="K87" s="28">
        <v>144.9</v>
      </c>
      <c r="L87" s="28">
        <v>0</v>
      </c>
      <c r="M87" s="28">
        <v>0</v>
      </c>
      <c r="N87" s="28">
        <v>0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</row>
    <row r="88" spans="1:186" s="56" customFormat="1" ht="47.25" hidden="1" x14ac:dyDescent="0.25">
      <c r="A88" s="18" t="s">
        <v>115</v>
      </c>
      <c r="B88" s="27" t="s">
        <v>116</v>
      </c>
      <c r="C88" s="28">
        <v>1500</v>
      </c>
      <c r="D88" s="28">
        <v>1500</v>
      </c>
      <c r="E88" s="28">
        <v>0</v>
      </c>
      <c r="F88" s="28">
        <v>0</v>
      </c>
      <c r="G88" s="28">
        <v>0</v>
      </c>
      <c r="H88" s="28">
        <f t="shared" si="44"/>
        <v>1499.7360000000001</v>
      </c>
      <c r="I88" s="28"/>
      <c r="J88" s="28">
        <f t="shared" si="45"/>
        <v>1499.7360000000001</v>
      </c>
      <c r="K88" s="28">
        <v>1499.7360000000001</v>
      </c>
      <c r="L88" s="28">
        <v>0</v>
      </c>
      <c r="M88" s="28">
        <v>0</v>
      </c>
      <c r="N88" s="28">
        <v>0</v>
      </c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</row>
    <row r="89" spans="1:186" s="56" customFormat="1" ht="63" hidden="1" x14ac:dyDescent="0.25">
      <c r="A89" s="18" t="s">
        <v>117</v>
      </c>
      <c r="B89" s="27" t="s">
        <v>118</v>
      </c>
      <c r="C89" s="28">
        <f>F89</f>
        <v>677.1</v>
      </c>
      <c r="D89" s="28">
        <v>0</v>
      </c>
      <c r="E89" s="28">
        <v>0</v>
      </c>
      <c r="F89" s="28">
        <v>677.1</v>
      </c>
      <c r="G89" s="28">
        <v>0</v>
      </c>
      <c r="H89" s="28">
        <f t="shared" si="44"/>
        <v>677.1</v>
      </c>
      <c r="I89" s="28"/>
      <c r="J89" s="28">
        <f t="shared" si="45"/>
        <v>677.1</v>
      </c>
      <c r="K89" s="28">
        <v>677.1</v>
      </c>
      <c r="L89" s="28">
        <v>0</v>
      </c>
      <c r="M89" s="28">
        <v>0</v>
      </c>
      <c r="N89" s="28">
        <v>0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</row>
    <row r="90" spans="1:186" s="56" customFormat="1" ht="63" hidden="1" x14ac:dyDescent="0.25">
      <c r="A90" s="18" t="s">
        <v>119</v>
      </c>
      <c r="B90" s="27" t="s">
        <v>120</v>
      </c>
      <c r="C90" s="28">
        <f>D90</f>
        <v>70.599999999999994</v>
      </c>
      <c r="D90" s="28">
        <v>70.599999999999994</v>
      </c>
      <c r="E90" s="28">
        <v>0</v>
      </c>
      <c r="F90" s="28">
        <v>0</v>
      </c>
      <c r="G90" s="28">
        <v>0</v>
      </c>
      <c r="H90" s="28">
        <f t="shared" si="44"/>
        <v>70.599999999999994</v>
      </c>
      <c r="I90" s="28"/>
      <c r="J90" s="28">
        <f t="shared" si="45"/>
        <v>70.599999999999994</v>
      </c>
      <c r="K90" s="28">
        <v>70.599999999999994</v>
      </c>
      <c r="L90" s="28">
        <v>0</v>
      </c>
      <c r="M90" s="28">
        <v>0</v>
      </c>
      <c r="N90" s="28">
        <v>0</v>
      </c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</row>
    <row r="91" spans="1:186" s="56" customFormat="1" ht="21.75" hidden="1" customHeight="1" x14ac:dyDescent="0.25">
      <c r="A91" s="101" t="s">
        <v>121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3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</row>
    <row r="92" spans="1:186" s="45" customFormat="1" ht="90" hidden="1" customHeight="1" x14ac:dyDescent="0.25">
      <c r="A92" s="35" t="s">
        <v>22</v>
      </c>
      <c r="B92" s="23" t="s">
        <v>122</v>
      </c>
      <c r="C92" s="24">
        <f>C93+C95+C94</f>
        <v>10031.430999999999</v>
      </c>
      <c r="D92" s="24">
        <f t="shared" ref="D92:G92" si="46">D93+D95+D94</f>
        <v>10031.430999999999</v>
      </c>
      <c r="E92" s="24">
        <f t="shared" si="46"/>
        <v>0</v>
      </c>
      <c r="F92" s="24">
        <f t="shared" si="46"/>
        <v>0</v>
      </c>
      <c r="G92" s="24">
        <f t="shared" si="46"/>
        <v>0</v>
      </c>
      <c r="H92" s="24">
        <f>H93+H94+H95</f>
        <v>10030.66389</v>
      </c>
      <c r="I92" s="24"/>
      <c r="J92" s="24">
        <f>J93+J94+J95</f>
        <v>10030.66389</v>
      </c>
      <c r="K92" s="24">
        <f>K93+K94+K95</f>
        <v>10030.66389</v>
      </c>
      <c r="L92" s="24">
        <f t="shared" ref="L92:N92" si="47">L93+L94+L95</f>
        <v>0</v>
      </c>
      <c r="M92" s="24">
        <f t="shared" si="47"/>
        <v>0</v>
      </c>
      <c r="N92" s="24">
        <f t="shared" si="47"/>
        <v>0</v>
      </c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</row>
    <row r="93" spans="1:186" s="67" customFormat="1" ht="30" hidden="1" customHeight="1" x14ac:dyDescent="0.25">
      <c r="A93" s="18" t="s">
        <v>24</v>
      </c>
      <c r="B93" s="27" t="s">
        <v>123</v>
      </c>
      <c r="C93" s="28">
        <f>D93</f>
        <v>2968.7109999999998</v>
      </c>
      <c r="D93" s="28">
        <v>2968.7109999999998</v>
      </c>
      <c r="E93" s="28">
        <v>0</v>
      </c>
      <c r="F93" s="28">
        <v>0</v>
      </c>
      <c r="G93" s="28">
        <v>0</v>
      </c>
      <c r="H93" s="28">
        <f>J93</f>
        <v>2968.70136</v>
      </c>
      <c r="I93" s="28"/>
      <c r="J93" s="28">
        <f>K93</f>
        <v>2968.70136</v>
      </c>
      <c r="K93" s="28">
        <v>2968.70136</v>
      </c>
      <c r="L93" s="28">
        <v>0</v>
      </c>
      <c r="M93" s="28">
        <v>0</v>
      </c>
      <c r="N93" s="28">
        <v>0</v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</row>
    <row r="94" spans="1:186" s="45" customFormat="1" ht="31.5" hidden="1" x14ac:dyDescent="0.25">
      <c r="A94" s="18" t="s">
        <v>26</v>
      </c>
      <c r="B94" s="27" t="s">
        <v>124</v>
      </c>
      <c r="C94" s="28">
        <f>D94</f>
        <v>279.72000000000003</v>
      </c>
      <c r="D94" s="28">
        <v>279.72000000000003</v>
      </c>
      <c r="E94" s="28">
        <v>0</v>
      </c>
      <c r="F94" s="28">
        <v>0</v>
      </c>
      <c r="G94" s="28">
        <v>0</v>
      </c>
      <c r="H94" s="28">
        <f>J94</f>
        <v>279.71053000000001</v>
      </c>
      <c r="I94" s="28"/>
      <c r="J94" s="28">
        <f>K94</f>
        <v>279.71053000000001</v>
      </c>
      <c r="K94" s="28">
        <v>279.71053000000001</v>
      </c>
      <c r="L94" s="28">
        <v>0</v>
      </c>
      <c r="M94" s="28">
        <v>0</v>
      </c>
      <c r="N94" s="28">
        <v>0</v>
      </c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</row>
    <row r="95" spans="1:186" s="45" customFormat="1" ht="31.5" hidden="1" x14ac:dyDescent="0.25">
      <c r="A95" s="18" t="s">
        <v>28</v>
      </c>
      <c r="B95" s="27" t="s">
        <v>125</v>
      </c>
      <c r="C95" s="28">
        <f>D95</f>
        <v>6783</v>
      </c>
      <c r="D95" s="28">
        <v>6783</v>
      </c>
      <c r="E95" s="28">
        <v>0</v>
      </c>
      <c r="F95" s="28">
        <v>0</v>
      </c>
      <c r="G95" s="28">
        <v>0</v>
      </c>
      <c r="H95" s="28">
        <f>J95</f>
        <v>6782.2520000000004</v>
      </c>
      <c r="I95" s="28"/>
      <c r="J95" s="28">
        <f>K95</f>
        <v>6782.2520000000004</v>
      </c>
      <c r="K95" s="28">
        <v>6782.2520000000004</v>
      </c>
      <c r="L95" s="28">
        <v>0</v>
      </c>
      <c r="M95" s="28">
        <v>0</v>
      </c>
      <c r="N95" s="28">
        <v>0</v>
      </c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</row>
    <row r="96" spans="1:186" s="45" customFormat="1" ht="31.5" hidden="1" x14ac:dyDescent="0.25">
      <c r="A96" s="18" t="s">
        <v>99</v>
      </c>
      <c r="B96" s="27" t="s">
        <v>126</v>
      </c>
      <c r="C96" s="28"/>
      <c r="D96" s="28"/>
      <c r="E96" s="28"/>
      <c r="F96" s="28"/>
      <c r="G96" s="28"/>
      <c r="H96" s="28"/>
      <c r="I96" s="18"/>
      <c r="J96" s="18"/>
      <c r="K96" s="18"/>
      <c r="L96" s="18"/>
      <c r="M96" s="18"/>
      <c r="N96" s="18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</row>
    <row r="97" spans="1:186" s="45" customFormat="1" hidden="1" x14ac:dyDescent="0.25">
      <c r="A97" s="101" t="s">
        <v>127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3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</row>
    <row r="98" spans="1:186" s="45" customFormat="1" ht="63" hidden="1" x14ac:dyDescent="0.25">
      <c r="A98" s="35" t="s">
        <v>95</v>
      </c>
      <c r="B98" s="23" t="s">
        <v>128</v>
      </c>
      <c r="C98" s="24">
        <f>C99+C100</f>
        <v>20504.599999999999</v>
      </c>
      <c r="D98" s="24">
        <f>D99+D100</f>
        <v>20323.7</v>
      </c>
      <c r="E98" s="24">
        <f t="shared" ref="E98:N98" si="48">E99+E100</f>
        <v>0</v>
      </c>
      <c r="F98" s="24">
        <f t="shared" si="48"/>
        <v>180.9</v>
      </c>
      <c r="G98" s="24">
        <f t="shared" si="48"/>
        <v>0</v>
      </c>
      <c r="H98" s="24">
        <f>J98</f>
        <v>20504.599999999999</v>
      </c>
      <c r="I98" s="24"/>
      <c r="J98" s="24">
        <f t="shared" si="48"/>
        <v>20504.599999999999</v>
      </c>
      <c r="K98" s="24">
        <f>K99+K100</f>
        <v>20323.7</v>
      </c>
      <c r="L98" s="24">
        <f t="shared" si="48"/>
        <v>0</v>
      </c>
      <c r="M98" s="24">
        <f t="shared" si="48"/>
        <v>180.9</v>
      </c>
      <c r="N98" s="24">
        <f t="shared" si="48"/>
        <v>0</v>
      </c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</row>
    <row r="99" spans="1:186" s="56" customFormat="1" ht="63" hidden="1" x14ac:dyDescent="0.25">
      <c r="A99" s="18" t="s">
        <v>97</v>
      </c>
      <c r="B99" s="27" t="s">
        <v>129</v>
      </c>
      <c r="C99" s="28">
        <f>D99+F99</f>
        <v>20233.3</v>
      </c>
      <c r="D99" s="28">
        <v>20233.3</v>
      </c>
      <c r="E99" s="28">
        <v>0</v>
      </c>
      <c r="F99" s="28">
        <v>0</v>
      </c>
      <c r="G99" s="28">
        <v>0</v>
      </c>
      <c r="H99" s="28">
        <f>J99</f>
        <v>20233.3</v>
      </c>
      <c r="I99" s="18"/>
      <c r="J99" s="28">
        <f>K99</f>
        <v>20233.3</v>
      </c>
      <c r="K99" s="28">
        <v>20233.3</v>
      </c>
      <c r="L99" s="28">
        <v>0</v>
      </c>
      <c r="M99" s="28">
        <v>0</v>
      </c>
      <c r="N99" s="28">
        <v>0</v>
      </c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</row>
    <row r="100" spans="1:186" s="56" customFormat="1" ht="47.25" hidden="1" x14ac:dyDescent="0.25">
      <c r="A100" s="18" t="s">
        <v>99</v>
      </c>
      <c r="B100" s="27" t="s">
        <v>130</v>
      </c>
      <c r="C100" s="28">
        <f>D100+F100</f>
        <v>271.3</v>
      </c>
      <c r="D100" s="28">
        <v>90.4</v>
      </c>
      <c r="E100" s="28">
        <v>0</v>
      </c>
      <c r="F100" s="28">
        <v>180.9</v>
      </c>
      <c r="G100" s="28">
        <v>0</v>
      </c>
      <c r="H100" s="44">
        <f>J100</f>
        <v>271.3</v>
      </c>
      <c r="I100" s="18"/>
      <c r="J100" s="44">
        <f>K100+L100+M100+N100</f>
        <v>271.3</v>
      </c>
      <c r="K100" s="18">
        <v>90.4</v>
      </c>
      <c r="L100" s="28">
        <v>0</v>
      </c>
      <c r="M100" s="28">
        <v>180.9</v>
      </c>
      <c r="N100" s="28">
        <v>0</v>
      </c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</row>
    <row r="101" spans="1:186" s="55" customFormat="1" ht="63" x14ac:dyDescent="0.25">
      <c r="A101" s="40">
        <v>8</v>
      </c>
      <c r="B101" s="16" t="s">
        <v>131</v>
      </c>
      <c r="C101" s="31">
        <f>C103+C109</f>
        <v>260181.19999999998</v>
      </c>
      <c r="D101" s="31">
        <f t="shared" ref="D101:H101" si="49">D103+D109</f>
        <v>49455.450000000004</v>
      </c>
      <c r="E101" s="31">
        <f t="shared" si="49"/>
        <v>0</v>
      </c>
      <c r="F101" s="31">
        <f t="shared" si="49"/>
        <v>210725.75</v>
      </c>
      <c r="G101" s="31">
        <f t="shared" si="49"/>
        <v>0</v>
      </c>
      <c r="H101" s="31">
        <f t="shared" si="49"/>
        <v>60031.618280000002</v>
      </c>
      <c r="I101" s="18" t="s">
        <v>15</v>
      </c>
      <c r="J101" s="31">
        <f t="shared" ref="J101:N101" si="50">J103+J109</f>
        <v>60031.618280000002</v>
      </c>
      <c r="K101" s="31">
        <f t="shared" si="50"/>
        <v>49313.677510000001</v>
      </c>
      <c r="L101" s="31">
        <f t="shared" si="50"/>
        <v>0</v>
      </c>
      <c r="M101" s="31">
        <f t="shared" si="50"/>
        <v>10717.940770000001</v>
      </c>
      <c r="N101" s="31">
        <f t="shared" si="50"/>
        <v>0</v>
      </c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</row>
    <row r="102" spans="1:186" s="56" customFormat="1" ht="22.5" hidden="1" customHeight="1" x14ac:dyDescent="0.25">
      <c r="A102" s="101" t="s">
        <v>132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3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</row>
    <row r="103" spans="1:186" s="45" customFormat="1" ht="65.25" hidden="1" customHeight="1" x14ac:dyDescent="0.25">
      <c r="A103" s="35" t="s">
        <v>34</v>
      </c>
      <c r="B103" s="36" t="s">
        <v>133</v>
      </c>
      <c r="C103" s="68">
        <f>C104+C105+C106+C107</f>
        <v>250646.19999999998</v>
      </c>
      <c r="D103" s="68">
        <f t="shared" ref="D103:H103" si="51">D104+D105+D106+D107</f>
        <v>40420.450000000004</v>
      </c>
      <c r="E103" s="68">
        <f t="shared" si="51"/>
        <v>0</v>
      </c>
      <c r="F103" s="68">
        <f t="shared" si="51"/>
        <v>210225.75</v>
      </c>
      <c r="G103" s="68">
        <f t="shared" si="51"/>
        <v>0</v>
      </c>
      <c r="H103" s="68">
        <f t="shared" si="51"/>
        <v>50545.98444</v>
      </c>
      <c r="I103" s="35"/>
      <c r="J103" s="68">
        <f t="shared" ref="J103:N103" si="52">J104+J105+J106+J107</f>
        <v>50545.98444</v>
      </c>
      <c r="K103" s="68">
        <f t="shared" si="52"/>
        <v>40320.243670000003</v>
      </c>
      <c r="L103" s="68">
        <f t="shared" si="52"/>
        <v>0</v>
      </c>
      <c r="M103" s="68">
        <f t="shared" si="52"/>
        <v>10225.74077</v>
      </c>
      <c r="N103" s="68">
        <f t="shared" si="52"/>
        <v>0</v>
      </c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</row>
    <row r="104" spans="1:186" s="45" customFormat="1" ht="31.5" hidden="1" x14ac:dyDescent="0.25">
      <c r="A104" s="18" t="s">
        <v>19</v>
      </c>
      <c r="B104" s="27" t="s">
        <v>134</v>
      </c>
      <c r="C104" s="28">
        <f>D104</f>
        <v>33002.9</v>
      </c>
      <c r="D104" s="28">
        <v>33002.9</v>
      </c>
      <c r="E104" s="28">
        <v>0</v>
      </c>
      <c r="F104" s="28">
        <v>0</v>
      </c>
      <c r="G104" s="28">
        <v>0</v>
      </c>
      <c r="H104" s="28">
        <f>J104</f>
        <v>33002.9</v>
      </c>
      <c r="I104" s="18"/>
      <c r="J104" s="28">
        <f>K104</f>
        <v>33002.9</v>
      </c>
      <c r="K104" s="28">
        <v>33002.9</v>
      </c>
      <c r="L104" s="28">
        <v>0</v>
      </c>
      <c r="M104" s="28">
        <v>0</v>
      </c>
      <c r="N104" s="28">
        <v>0</v>
      </c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</row>
    <row r="105" spans="1:186" s="45" customFormat="1" ht="31.5" hidden="1" x14ac:dyDescent="0.25">
      <c r="A105" s="18" t="s">
        <v>45</v>
      </c>
      <c r="B105" s="27" t="s">
        <v>135</v>
      </c>
      <c r="C105" s="28">
        <f>D105+F105</f>
        <v>204562</v>
      </c>
      <c r="D105" s="28">
        <v>4562</v>
      </c>
      <c r="E105" s="28">
        <v>0</v>
      </c>
      <c r="F105" s="28">
        <v>200000</v>
      </c>
      <c r="G105" s="28">
        <v>0</v>
      </c>
      <c r="H105" s="28">
        <f>J105</f>
        <v>4462.30717</v>
      </c>
      <c r="I105" s="18"/>
      <c r="J105" s="28">
        <f>K105</f>
        <v>4462.30717</v>
      </c>
      <c r="K105" s="28">
        <v>4462.30717</v>
      </c>
      <c r="L105" s="28">
        <v>0</v>
      </c>
      <c r="M105" s="28">
        <v>0</v>
      </c>
      <c r="N105" s="28">
        <v>0</v>
      </c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</row>
    <row r="106" spans="1:186" s="45" customFormat="1" ht="47.25" hidden="1" x14ac:dyDescent="0.25">
      <c r="A106" s="18" t="s">
        <v>47</v>
      </c>
      <c r="B106" s="27" t="s">
        <v>136</v>
      </c>
      <c r="C106" s="28">
        <f>D106</f>
        <v>170</v>
      </c>
      <c r="D106" s="28">
        <v>170</v>
      </c>
      <c r="E106" s="28">
        <v>0</v>
      </c>
      <c r="F106" s="28">
        <v>0</v>
      </c>
      <c r="G106" s="28">
        <v>0</v>
      </c>
      <c r="H106" s="28">
        <f>J106</f>
        <v>169.48841999999999</v>
      </c>
      <c r="I106" s="18"/>
      <c r="J106" s="28">
        <f>K106</f>
        <v>169.48841999999999</v>
      </c>
      <c r="K106" s="28">
        <v>169.48841999999999</v>
      </c>
      <c r="L106" s="28">
        <v>0</v>
      </c>
      <c r="M106" s="28">
        <v>0</v>
      </c>
      <c r="N106" s="28">
        <v>0</v>
      </c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</row>
    <row r="107" spans="1:186" s="45" customFormat="1" ht="47.25" hidden="1" x14ac:dyDescent="0.25">
      <c r="A107" s="18" t="s">
        <v>89</v>
      </c>
      <c r="B107" s="27" t="s">
        <v>137</v>
      </c>
      <c r="C107" s="28">
        <f>D107+F107</f>
        <v>12911.3</v>
      </c>
      <c r="D107" s="28">
        <v>2685.55</v>
      </c>
      <c r="E107" s="28">
        <v>0</v>
      </c>
      <c r="F107" s="28">
        <v>10225.75</v>
      </c>
      <c r="G107" s="28">
        <v>0</v>
      </c>
      <c r="H107" s="28">
        <f>J107</f>
        <v>12911.288850000001</v>
      </c>
      <c r="I107" s="18"/>
      <c r="J107" s="28">
        <f>K107+M107</f>
        <v>12911.288850000001</v>
      </c>
      <c r="K107" s="28">
        <v>2685.54808</v>
      </c>
      <c r="L107" s="28">
        <v>0</v>
      </c>
      <c r="M107" s="28">
        <v>10225.74077</v>
      </c>
      <c r="N107" s="28">
        <v>0</v>
      </c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</row>
    <row r="108" spans="1:186" s="56" customFormat="1" ht="22.5" hidden="1" customHeight="1" x14ac:dyDescent="0.25">
      <c r="A108" s="101" t="s">
        <v>138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3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</row>
    <row r="109" spans="1:186" s="45" customFormat="1" ht="64.5" hidden="1" customHeight="1" x14ac:dyDescent="0.25">
      <c r="A109" s="35" t="s">
        <v>95</v>
      </c>
      <c r="B109" s="36" t="s">
        <v>139</v>
      </c>
      <c r="C109" s="68">
        <f>D109+F109</f>
        <v>9535</v>
      </c>
      <c r="D109" s="68">
        <f t="shared" ref="D109:G109" si="53">D110</f>
        <v>9035</v>
      </c>
      <c r="E109" s="68">
        <f t="shared" si="53"/>
        <v>0</v>
      </c>
      <c r="F109" s="68">
        <f>F111</f>
        <v>500</v>
      </c>
      <c r="G109" s="68">
        <f t="shared" si="53"/>
        <v>0</v>
      </c>
      <c r="H109" s="68">
        <f>J109</f>
        <v>9485.6338400000004</v>
      </c>
      <c r="I109" s="35"/>
      <c r="J109" s="68">
        <f>J110+J111</f>
        <v>9485.6338400000004</v>
      </c>
      <c r="K109" s="68">
        <f t="shared" ref="K109:N109" si="54">K110</f>
        <v>8993.4338399999997</v>
      </c>
      <c r="L109" s="68">
        <f t="shared" si="54"/>
        <v>0</v>
      </c>
      <c r="M109" s="68">
        <f>M111</f>
        <v>492.2</v>
      </c>
      <c r="N109" s="68">
        <f t="shared" si="54"/>
        <v>0</v>
      </c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</row>
    <row r="110" spans="1:186" s="45" customFormat="1" ht="31.5" hidden="1" x14ac:dyDescent="0.25">
      <c r="A110" s="18" t="s">
        <v>97</v>
      </c>
      <c r="B110" s="27" t="s">
        <v>140</v>
      </c>
      <c r="C110" s="28">
        <f>D110</f>
        <v>9035</v>
      </c>
      <c r="D110" s="28">
        <v>9035</v>
      </c>
      <c r="E110" s="28">
        <v>0</v>
      </c>
      <c r="F110" s="28">
        <v>0</v>
      </c>
      <c r="G110" s="28">
        <v>0</v>
      </c>
      <c r="H110" s="28">
        <f>J110</f>
        <v>8993.4338399999997</v>
      </c>
      <c r="I110" s="18"/>
      <c r="J110" s="28">
        <f>K110</f>
        <v>8993.4338399999997</v>
      </c>
      <c r="K110" s="28">
        <v>8993.4338399999997</v>
      </c>
      <c r="L110" s="28">
        <v>0</v>
      </c>
      <c r="M110" s="28">
        <v>0</v>
      </c>
      <c r="N110" s="28">
        <v>0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</row>
    <row r="111" spans="1:186" s="45" customFormat="1" ht="63" hidden="1" x14ac:dyDescent="0.25">
      <c r="A111" s="18" t="s">
        <v>99</v>
      </c>
      <c r="B111" s="27" t="s">
        <v>141</v>
      </c>
      <c r="C111" s="28">
        <f>F111</f>
        <v>500</v>
      </c>
      <c r="D111" s="28">
        <v>0</v>
      </c>
      <c r="E111" s="28">
        <v>0</v>
      </c>
      <c r="F111" s="28">
        <v>500</v>
      </c>
      <c r="G111" s="28">
        <v>0</v>
      </c>
      <c r="H111" s="28">
        <f>J111</f>
        <v>492.2</v>
      </c>
      <c r="I111" s="18"/>
      <c r="J111" s="28">
        <f>M111</f>
        <v>492.2</v>
      </c>
      <c r="K111" s="28">
        <v>0</v>
      </c>
      <c r="L111" s="28">
        <v>0</v>
      </c>
      <c r="M111" s="28">
        <v>492.2</v>
      </c>
      <c r="N111" s="28">
        <v>0</v>
      </c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</row>
    <row r="112" spans="1:186" s="55" customFormat="1" ht="63" x14ac:dyDescent="0.25">
      <c r="A112" s="40">
        <v>9</v>
      </c>
      <c r="B112" s="16" t="s">
        <v>142</v>
      </c>
      <c r="C112" s="31">
        <f>C114+C117+C120</f>
        <v>8691.3150000000005</v>
      </c>
      <c r="D112" s="31">
        <f t="shared" ref="D112:G112" si="55">D114+D117+D120</f>
        <v>8691.3150000000005</v>
      </c>
      <c r="E112" s="31">
        <f t="shared" si="55"/>
        <v>0</v>
      </c>
      <c r="F112" s="31">
        <f t="shared" si="55"/>
        <v>0</v>
      </c>
      <c r="G112" s="31">
        <f t="shared" si="55"/>
        <v>0</v>
      </c>
      <c r="H112" s="31">
        <f>H114+H117+H120</f>
        <v>8684.8357400000004</v>
      </c>
      <c r="I112" s="18" t="s">
        <v>15</v>
      </c>
      <c r="J112" s="31">
        <f>J114+J117+J120</f>
        <v>8684.8357400000004</v>
      </c>
      <c r="K112" s="31">
        <f>K114+K117+K120</f>
        <v>8684.8357400000004</v>
      </c>
      <c r="L112" s="31">
        <f>L114+L117+L120</f>
        <v>0</v>
      </c>
      <c r="M112" s="31">
        <f>M114+M117+M120</f>
        <v>0</v>
      </c>
      <c r="N112" s="31">
        <f>N114+N117+N120</f>
        <v>0</v>
      </c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</row>
    <row r="113" spans="1:186" s="56" customFormat="1" ht="26.25" hidden="1" customHeight="1" x14ac:dyDescent="0.25">
      <c r="A113" s="101" t="s">
        <v>143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3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</row>
    <row r="114" spans="1:186" s="45" customFormat="1" ht="49.5" hidden="1" customHeight="1" x14ac:dyDescent="0.25">
      <c r="A114" s="35" t="s">
        <v>34</v>
      </c>
      <c r="B114" s="36" t="s">
        <v>144</v>
      </c>
      <c r="C114" s="68">
        <f>C115</f>
        <v>530</v>
      </c>
      <c r="D114" s="68">
        <f t="shared" ref="D114:H114" si="56">D115</f>
        <v>530</v>
      </c>
      <c r="E114" s="68">
        <f t="shared" si="56"/>
        <v>0</v>
      </c>
      <c r="F114" s="68">
        <f t="shared" si="56"/>
        <v>0</v>
      </c>
      <c r="G114" s="68">
        <f t="shared" si="56"/>
        <v>0</v>
      </c>
      <c r="H114" s="68">
        <f t="shared" si="56"/>
        <v>523.52074000000005</v>
      </c>
      <c r="I114" s="35"/>
      <c r="J114" s="68">
        <f t="shared" ref="J114:N114" si="57">J115</f>
        <v>523.52074000000005</v>
      </c>
      <c r="K114" s="68">
        <f t="shared" si="57"/>
        <v>523.52074000000005</v>
      </c>
      <c r="L114" s="68">
        <f t="shared" si="57"/>
        <v>0</v>
      </c>
      <c r="M114" s="68">
        <f t="shared" si="57"/>
        <v>0</v>
      </c>
      <c r="N114" s="68">
        <f t="shared" si="57"/>
        <v>0</v>
      </c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</row>
    <row r="115" spans="1:186" s="45" customFormat="1" ht="31.5" hidden="1" x14ac:dyDescent="0.25">
      <c r="A115" s="18" t="s">
        <v>19</v>
      </c>
      <c r="B115" s="27" t="s">
        <v>145</v>
      </c>
      <c r="C115" s="28">
        <f>D115</f>
        <v>530</v>
      </c>
      <c r="D115" s="28">
        <v>530</v>
      </c>
      <c r="E115" s="28">
        <v>0</v>
      </c>
      <c r="F115" s="28">
        <v>0</v>
      </c>
      <c r="G115" s="28">
        <v>0</v>
      </c>
      <c r="H115" s="28">
        <f>J115</f>
        <v>523.52074000000005</v>
      </c>
      <c r="I115" s="18"/>
      <c r="J115" s="28">
        <f>K115</f>
        <v>523.52074000000005</v>
      </c>
      <c r="K115" s="28">
        <v>523.52074000000005</v>
      </c>
      <c r="L115" s="28">
        <v>0</v>
      </c>
      <c r="M115" s="28">
        <v>0</v>
      </c>
      <c r="N115" s="28">
        <v>0</v>
      </c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</row>
    <row r="116" spans="1:186" s="45" customFormat="1" ht="21.75" hidden="1" customHeight="1" x14ac:dyDescent="0.25">
      <c r="A116" s="101" t="s">
        <v>146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3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</row>
    <row r="117" spans="1:186" s="45" customFormat="1" ht="34.5" hidden="1" customHeight="1" x14ac:dyDescent="0.25">
      <c r="A117" s="18">
        <v>2</v>
      </c>
      <c r="B117" s="36" t="s">
        <v>147</v>
      </c>
      <c r="C117" s="24">
        <f>C118</f>
        <v>8069</v>
      </c>
      <c r="D117" s="24">
        <f t="shared" ref="D117:G117" si="58">D118</f>
        <v>8069</v>
      </c>
      <c r="E117" s="24">
        <f t="shared" si="58"/>
        <v>0</v>
      </c>
      <c r="F117" s="24">
        <f t="shared" si="58"/>
        <v>0</v>
      </c>
      <c r="G117" s="24">
        <f t="shared" si="58"/>
        <v>0</v>
      </c>
      <c r="H117" s="24">
        <f>H118</f>
        <v>8069</v>
      </c>
      <c r="I117" s="35"/>
      <c r="J117" s="24">
        <f>J118</f>
        <v>8069</v>
      </c>
      <c r="K117" s="24">
        <f t="shared" ref="K117:N117" si="59">K118</f>
        <v>8069</v>
      </c>
      <c r="L117" s="24">
        <f t="shared" si="59"/>
        <v>0</v>
      </c>
      <c r="M117" s="24">
        <f t="shared" si="59"/>
        <v>0</v>
      </c>
      <c r="N117" s="24">
        <f t="shared" si="59"/>
        <v>0</v>
      </c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</row>
    <row r="118" spans="1:186" s="45" customFormat="1" ht="47.25" hidden="1" x14ac:dyDescent="0.25">
      <c r="A118" s="18" t="s">
        <v>24</v>
      </c>
      <c r="B118" s="27" t="s">
        <v>148</v>
      </c>
      <c r="C118" s="28">
        <f>D118</f>
        <v>8069</v>
      </c>
      <c r="D118" s="28">
        <v>8069</v>
      </c>
      <c r="E118" s="28">
        <v>0</v>
      </c>
      <c r="F118" s="28">
        <v>0</v>
      </c>
      <c r="G118" s="28">
        <v>0</v>
      </c>
      <c r="H118" s="28">
        <f>J118</f>
        <v>8069</v>
      </c>
      <c r="I118" s="18"/>
      <c r="J118" s="28">
        <f>K118</f>
        <v>8069</v>
      </c>
      <c r="K118" s="28">
        <v>8069</v>
      </c>
      <c r="L118" s="28">
        <v>0</v>
      </c>
      <c r="M118" s="28">
        <v>0</v>
      </c>
      <c r="N118" s="28">
        <v>0</v>
      </c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</row>
    <row r="119" spans="1:186" s="45" customFormat="1" ht="26.25" hidden="1" customHeight="1" x14ac:dyDescent="0.25">
      <c r="A119" s="101" t="s">
        <v>149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3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</row>
    <row r="120" spans="1:186" s="45" customFormat="1" ht="56.25" hidden="1" customHeight="1" x14ac:dyDescent="0.25">
      <c r="A120" s="35" t="s">
        <v>95</v>
      </c>
      <c r="B120" s="23" t="s">
        <v>150</v>
      </c>
      <c r="C120" s="24">
        <f>C121</f>
        <v>92.314999999999998</v>
      </c>
      <c r="D120" s="24">
        <f t="shared" ref="D120:G120" si="60">D121</f>
        <v>92.314999999999998</v>
      </c>
      <c r="E120" s="24">
        <f t="shared" si="60"/>
        <v>0</v>
      </c>
      <c r="F120" s="24">
        <f t="shared" si="60"/>
        <v>0</v>
      </c>
      <c r="G120" s="24">
        <f t="shared" si="60"/>
        <v>0</v>
      </c>
      <c r="H120" s="24">
        <f>H121</f>
        <v>92.314999999999998</v>
      </c>
      <c r="I120" s="35"/>
      <c r="J120" s="24">
        <f>J121</f>
        <v>92.314999999999998</v>
      </c>
      <c r="K120" s="24">
        <f t="shared" ref="K120:N120" si="61">K121</f>
        <v>92.314999999999998</v>
      </c>
      <c r="L120" s="24">
        <f t="shared" si="61"/>
        <v>0</v>
      </c>
      <c r="M120" s="24">
        <f t="shared" si="61"/>
        <v>0</v>
      </c>
      <c r="N120" s="24">
        <f t="shared" si="61"/>
        <v>0</v>
      </c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</row>
    <row r="121" spans="1:186" s="56" customFormat="1" ht="78.75" hidden="1" x14ac:dyDescent="0.25">
      <c r="A121" s="18" t="s">
        <v>97</v>
      </c>
      <c r="B121" s="27" t="s">
        <v>151</v>
      </c>
      <c r="C121" s="28">
        <v>92.314999999999998</v>
      </c>
      <c r="D121" s="28">
        <v>92.314999999999998</v>
      </c>
      <c r="E121" s="28">
        <v>0</v>
      </c>
      <c r="F121" s="28">
        <v>0</v>
      </c>
      <c r="G121" s="28">
        <v>0</v>
      </c>
      <c r="H121" s="28">
        <f>J121</f>
        <v>92.314999999999998</v>
      </c>
      <c r="I121" s="18"/>
      <c r="J121" s="28">
        <v>92.314999999999998</v>
      </c>
      <c r="K121" s="28">
        <v>92.314999999999998</v>
      </c>
      <c r="L121" s="28">
        <v>0</v>
      </c>
      <c r="M121" s="28">
        <v>0</v>
      </c>
      <c r="N121" s="28">
        <v>0</v>
      </c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</row>
    <row r="122" spans="1:186" s="42" customFormat="1" ht="63" x14ac:dyDescent="0.25">
      <c r="A122" s="40">
        <v>10</v>
      </c>
      <c r="B122" s="16" t="s">
        <v>152</v>
      </c>
      <c r="C122" s="31">
        <f>D122</f>
        <v>35025.473490000004</v>
      </c>
      <c r="D122" s="31">
        <f>D124+D128+D131</f>
        <v>35025.473490000004</v>
      </c>
      <c r="E122" s="31">
        <f t="shared" ref="E122:G122" si="62">E124+E128</f>
        <v>0</v>
      </c>
      <c r="F122" s="31">
        <f t="shared" si="62"/>
        <v>0</v>
      </c>
      <c r="G122" s="31">
        <f t="shared" si="62"/>
        <v>0</v>
      </c>
      <c r="H122" s="31">
        <f>H124+H128+H131</f>
        <v>30588.47997</v>
      </c>
      <c r="I122" s="18" t="s">
        <v>15</v>
      </c>
      <c r="J122" s="31">
        <f t="shared" ref="J122:N122" si="63">J124+J128+J131</f>
        <v>30588.47997</v>
      </c>
      <c r="K122" s="31">
        <f t="shared" si="63"/>
        <v>30588.47997</v>
      </c>
      <c r="L122" s="31">
        <f t="shared" si="63"/>
        <v>0</v>
      </c>
      <c r="M122" s="31">
        <f t="shared" si="63"/>
        <v>0</v>
      </c>
      <c r="N122" s="31">
        <f t="shared" si="63"/>
        <v>0</v>
      </c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</row>
    <row r="123" spans="1:186" s="56" customFormat="1" ht="57.75" hidden="1" customHeight="1" x14ac:dyDescent="0.25">
      <c r="A123" s="105" t="s">
        <v>153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7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</row>
    <row r="124" spans="1:186" s="45" customFormat="1" ht="177.75" hidden="1" customHeight="1" x14ac:dyDescent="0.25">
      <c r="A124" s="18">
        <v>1</v>
      </c>
      <c r="B124" s="23" t="s">
        <v>154</v>
      </c>
      <c r="C124" s="24">
        <f>C125+C126</f>
        <v>33460.067490000001</v>
      </c>
      <c r="D124" s="24">
        <f t="shared" ref="D124:G124" si="64">D125+D126</f>
        <v>33460.067490000001</v>
      </c>
      <c r="E124" s="24">
        <f t="shared" si="64"/>
        <v>0</v>
      </c>
      <c r="F124" s="24">
        <f t="shared" si="64"/>
        <v>0</v>
      </c>
      <c r="G124" s="24">
        <f t="shared" si="64"/>
        <v>0</v>
      </c>
      <c r="H124" s="24">
        <f>H125+H126</f>
        <v>29023.079969999999</v>
      </c>
      <c r="I124" s="28"/>
      <c r="J124" s="24">
        <f>J125+J126</f>
        <v>29023.079969999999</v>
      </c>
      <c r="K124" s="24">
        <f t="shared" ref="K124:N124" si="65">K125+K126</f>
        <v>29023.079969999999</v>
      </c>
      <c r="L124" s="24">
        <f t="shared" si="65"/>
        <v>0</v>
      </c>
      <c r="M124" s="24">
        <f t="shared" si="65"/>
        <v>0</v>
      </c>
      <c r="N124" s="24">
        <f t="shared" si="65"/>
        <v>0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</row>
    <row r="125" spans="1:186" s="56" customFormat="1" ht="78.75" hidden="1" x14ac:dyDescent="0.25">
      <c r="A125" s="18" t="s">
        <v>19</v>
      </c>
      <c r="B125" s="27" t="s">
        <v>155</v>
      </c>
      <c r="C125" s="28">
        <f>D125</f>
        <v>1289.55</v>
      </c>
      <c r="D125" s="28">
        <v>1289.55</v>
      </c>
      <c r="E125" s="28">
        <v>0</v>
      </c>
      <c r="F125" s="28">
        <v>0</v>
      </c>
      <c r="G125" s="28">
        <v>0</v>
      </c>
      <c r="H125" s="28">
        <f>J125</f>
        <v>1289.5353399999999</v>
      </c>
      <c r="I125" s="28"/>
      <c r="J125" s="28">
        <f>K125</f>
        <v>1289.5353399999999</v>
      </c>
      <c r="K125" s="28">
        <v>1289.5353399999999</v>
      </c>
      <c r="L125" s="28">
        <v>0</v>
      </c>
      <c r="M125" s="28">
        <v>0</v>
      </c>
      <c r="N125" s="28">
        <v>0</v>
      </c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</row>
    <row r="126" spans="1:186" s="56" customFormat="1" ht="31.5" hidden="1" x14ac:dyDescent="0.25">
      <c r="A126" s="18" t="s">
        <v>45</v>
      </c>
      <c r="B126" s="27" t="s">
        <v>156</v>
      </c>
      <c r="C126" s="28">
        <f>D126</f>
        <v>32170.517489999998</v>
      </c>
      <c r="D126" s="28">
        <v>32170.517489999998</v>
      </c>
      <c r="E126" s="28">
        <v>0</v>
      </c>
      <c r="F126" s="28">
        <v>0</v>
      </c>
      <c r="G126" s="28">
        <v>0</v>
      </c>
      <c r="H126" s="28">
        <f>J126</f>
        <v>27733.54463</v>
      </c>
      <c r="I126" s="28"/>
      <c r="J126" s="28">
        <f>K126</f>
        <v>27733.54463</v>
      </c>
      <c r="K126" s="28">
        <v>27733.54463</v>
      </c>
      <c r="L126" s="28">
        <v>0</v>
      </c>
      <c r="M126" s="28">
        <v>0</v>
      </c>
      <c r="N126" s="28">
        <v>0</v>
      </c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</row>
    <row r="127" spans="1:186" s="56" customFormat="1" hidden="1" x14ac:dyDescent="0.25">
      <c r="A127" s="105" t="s">
        <v>157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7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</row>
    <row r="128" spans="1:186" s="56" customFormat="1" ht="63" hidden="1" x14ac:dyDescent="0.25">
      <c r="A128" s="35" t="s">
        <v>22</v>
      </c>
      <c r="B128" s="23" t="s">
        <v>158</v>
      </c>
      <c r="C128" s="24">
        <f>C129</f>
        <v>1515.0060000000001</v>
      </c>
      <c r="D128" s="24">
        <f t="shared" ref="D128:G128" si="66">D129</f>
        <v>1515.0060000000001</v>
      </c>
      <c r="E128" s="24">
        <f t="shared" si="66"/>
        <v>0</v>
      </c>
      <c r="F128" s="24">
        <f t="shared" si="66"/>
        <v>0</v>
      </c>
      <c r="G128" s="24">
        <f t="shared" si="66"/>
        <v>0</v>
      </c>
      <c r="H128" s="24">
        <f>H129</f>
        <v>1515</v>
      </c>
      <c r="I128" s="28"/>
      <c r="J128" s="24">
        <f>J129</f>
        <v>1515</v>
      </c>
      <c r="K128" s="24">
        <f t="shared" ref="K128:N128" si="67">K129</f>
        <v>1515</v>
      </c>
      <c r="L128" s="24">
        <f t="shared" si="67"/>
        <v>0</v>
      </c>
      <c r="M128" s="24">
        <f t="shared" si="67"/>
        <v>0</v>
      </c>
      <c r="N128" s="24">
        <f t="shared" si="67"/>
        <v>0</v>
      </c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</row>
    <row r="129" spans="1:186" s="56" customFormat="1" ht="31.5" hidden="1" x14ac:dyDescent="0.25">
      <c r="A129" s="18" t="s">
        <v>24</v>
      </c>
      <c r="B129" s="27" t="s">
        <v>159</v>
      </c>
      <c r="C129" s="28">
        <f>D129</f>
        <v>1515.0060000000001</v>
      </c>
      <c r="D129" s="28">
        <v>1515.0060000000001</v>
      </c>
      <c r="E129" s="28">
        <v>0</v>
      </c>
      <c r="F129" s="28">
        <v>0</v>
      </c>
      <c r="G129" s="28">
        <v>0</v>
      </c>
      <c r="H129" s="28">
        <f>J129</f>
        <v>1515</v>
      </c>
      <c r="I129" s="18"/>
      <c r="J129" s="28">
        <f>K129</f>
        <v>1515</v>
      </c>
      <c r="K129" s="28">
        <v>1515</v>
      </c>
      <c r="L129" s="28">
        <v>0</v>
      </c>
      <c r="M129" s="28">
        <v>0</v>
      </c>
      <c r="N129" s="28">
        <v>0</v>
      </c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</row>
    <row r="130" spans="1:186" s="56" customFormat="1" ht="15.75" hidden="1" customHeight="1" x14ac:dyDescent="0.25">
      <c r="A130" s="101" t="s">
        <v>160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3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</row>
    <row r="131" spans="1:186" s="56" customFormat="1" ht="78.75" hidden="1" x14ac:dyDescent="0.25">
      <c r="A131" s="35">
        <v>3</v>
      </c>
      <c r="B131" s="23" t="s">
        <v>161</v>
      </c>
      <c r="C131" s="24">
        <f>C132</f>
        <v>50.4</v>
      </c>
      <c r="D131" s="24">
        <f t="shared" ref="D131:G131" si="68">D132</f>
        <v>50.4</v>
      </c>
      <c r="E131" s="24">
        <f t="shared" si="68"/>
        <v>0</v>
      </c>
      <c r="F131" s="24">
        <f t="shared" si="68"/>
        <v>0</v>
      </c>
      <c r="G131" s="24">
        <f t="shared" si="68"/>
        <v>0</v>
      </c>
      <c r="H131" s="24">
        <f>H132</f>
        <v>50.4</v>
      </c>
      <c r="I131" s="28"/>
      <c r="J131" s="24">
        <f>J132</f>
        <v>50.4</v>
      </c>
      <c r="K131" s="24">
        <f t="shared" ref="K131:N131" si="69">K132</f>
        <v>50.4</v>
      </c>
      <c r="L131" s="24">
        <f t="shared" si="69"/>
        <v>0</v>
      </c>
      <c r="M131" s="24">
        <f t="shared" si="69"/>
        <v>0</v>
      </c>
      <c r="N131" s="24">
        <f t="shared" si="69"/>
        <v>0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</row>
    <row r="132" spans="1:186" s="56" customFormat="1" ht="47.25" hidden="1" x14ac:dyDescent="0.25">
      <c r="A132" s="18" t="s">
        <v>97</v>
      </c>
      <c r="B132" s="27" t="s">
        <v>162</v>
      </c>
      <c r="C132" s="28">
        <f>D132</f>
        <v>50.4</v>
      </c>
      <c r="D132" s="28">
        <v>50.4</v>
      </c>
      <c r="E132" s="28">
        <v>0</v>
      </c>
      <c r="F132" s="28">
        <v>0</v>
      </c>
      <c r="G132" s="28">
        <v>0</v>
      </c>
      <c r="H132" s="28">
        <f>J132</f>
        <v>50.4</v>
      </c>
      <c r="I132" s="18"/>
      <c r="J132" s="28">
        <f>K132</f>
        <v>50.4</v>
      </c>
      <c r="K132" s="28">
        <v>50.4</v>
      </c>
      <c r="L132" s="28">
        <v>0</v>
      </c>
      <c r="M132" s="28">
        <v>0</v>
      </c>
      <c r="N132" s="28">
        <v>0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</row>
    <row r="133" spans="1:186" s="55" customFormat="1" ht="63" x14ac:dyDescent="0.25">
      <c r="A133" s="40">
        <v>11</v>
      </c>
      <c r="B133" s="16" t="s">
        <v>163</v>
      </c>
      <c r="C133" s="31">
        <f>C135+C139</f>
        <v>19378.260000000002</v>
      </c>
      <c r="D133" s="31">
        <f>D135+D139</f>
        <v>19378.260000000002</v>
      </c>
      <c r="E133" s="31">
        <f t="shared" ref="E133:N133" si="70">E135+E139</f>
        <v>0</v>
      </c>
      <c r="F133" s="31">
        <f t="shared" si="70"/>
        <v>0</v>
      </c>
      <c r="G133" s="31">
        <f t="shared" si="70"/>
        <v>0</v>
      </c>
      <c r="H133" s="31">
        <f t="shared" si="70"/>
        <v>19203.868539999999</v>
      </c>
      <c r="I133" s="18" t="s">
        <v>15</v>
      </c>
      <c r="J133" s="31">
        <f t="shared" si="70"/>
        <v>19203.868539999999</v>
      </c>
      <c r="K133" s="31">
        <f t="shared" si="70"/>
        <v>19203.868539999999</v>
      </c>
      <c r="L133" s="31">
        <f t="shared" si="70"/>
        <v>0</v>
      </c>
      <c r="M133" s="31">
        <f t="shared" si="70"/>
        <v>0</v>
      </c>
      <c r="N133" s="31">
        <f t="shared" si="70"/>
        <v>0</v>
      </c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</row>
    <row r="134" spans="1:186" s="56" customFormat="1" ht="25.5" hidden="1" customHeight="1" x14ac:dyDescent="0.25">
      <c r="A134" s="101" t="s">
        <v>164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3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</row>
    <row r="135" spans="1:186" s="45" customFormat="1" ht="85.5" hidden="1" customHeight="1" x14ac:dyDescent="0.25">
      <c r="A135" s="35" t="s">
        <v>34</v>
      </c>
      <c r="B135" s="23" t="s">
        <v>165</v>
      </c>
      <c r="C135" s="24">
        <f>C136+C137</f>
        <v>19298.560000000001</v>
      </c>
      <c r="D135" s="24">
        <f t="shared" ref="D135:G135" si="71">D136+D137</f>
        <v>19298.560000000001</v>
      </c>
      <c r="E135" s="24">
        <f t="shared" si="71"/>
        <v>0</v>
      </c>
      <c r="F135" s="24">
        <f t="shared" si="71"/>
        <v>0</v>
      </c>
      <c r="G135" s="24">
        <f t="shared" si="71"/>
        <v>0</v>
      </c>
      <c r="H135" s="24">
        <f>J135</f>
        <v>19124.168539999999</v>
      </c>
      <c r="I135" s="28"/>
      <c r="J135" s="24">
        <f t="shared" ref="J135:N135" si="72">J136+J137</f>
        <v>19124.168539999999</v>
      </c>
      <c r="K135" s="24">
        <f t="shared" si="72"/>
        <v>19124.168539999999</v>
      </c>
      <c r="L135" s="24">
        <f t="shared" si="72"/>
        <v>0</v>
      </c>
      <c r="M135" s="24">
        <f t="shared" si="72"/>
        <v>0</v>
      </c>
      <c r="N135" s="24">
        <f t="shared" si="72"/>
        <v>0</v>
      </c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</row>
    <row r="136" spans="1:186" s="45" customFormat="1" ht="31.5" hidden="1" x14ac:dyDescent="0.25">
      <c r="A136" s="18" t="s">
        <v>19</v>
      </c>
      <c r="B136" s="27" t="s">
        <v>166</v>
      </c>
      <c r="C136" s="28">
        <f>D136</f>
        <v>1181.74</v>
      </c>
      <c r="D136" s="28">
        <v>1181.74</v>
      </c>
      <c r="E136" s="28">
        <v>0</v>
      </c>
      <c r="F136" s="28">
        <v>0</v>
      </c>
      <c r="G136" s="28">
        <v>0</v>
      </c>
      <c r="H136" s="28">
        <f>J136</f>
        <v>1181.73342</v>
      </c>
      <c r="I136" s="28"/>
      <c r="J136" s="28">
        <f>K136</f>
        <v>1181.73342</v>
      </c>
      <c r="K136" s="28">
        <v>1181.73342</v>
      </c>
      <c r="L136" s="28">
        <v>0</v>
      </c>
      <c r="M136" s="28">
        <v>0</v>
      </c>
      <c r="N136" s="28">
        <v>0</v>
      </c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</row>
    <row r="137" spans="1:186" s="45" customFormat="1" ht="31.5" hidden="1" x14ac:dyDescent="0.25">
      <c r="A137" s="18" t="s">
        <v>45</v>
      </c>
      <c r="B137" s="27" t="s">
        <v>156</v>
      </c>
      <c r="C137" s="28">
        <f>D137</f>
        <v>18116.82</v>
      </c>
      <c r="D137" s="28">
        <v>18116.82</v>
      </c>
      <c r="E137" s="28">
        <v>0</v>
      </c>
      <c r="F137" s="28">
        <v>0</v>
      </c>
      <c r="G137" s="28">
        <v>0</v>
      </c>
      <c r="H137" s="28">
        <f>J137</f>
        <v>17942.435119999998</v>
      </c>
      <c r="I137" s="28"/>
      <c r="J137" s="28">
        <f>K137</f>
        <v>17942.435119999998</v>
      </c>
      <c r="K137" s="28">
        <v>17942.435119999998</v>
      </c>
      <c r="L137" s="28">
        <v>0</v>
      </c>
      <c r="M137" s="28">
        <v>0</v>
      </c>
      <c r="N137" s="28">
        <v>0</v>
      </c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</row>
    <row r="138" spans="1:186" s="45" customFormat="1" ht="21.75" hidden="1" customHeight="1" x14ac:dyDescent="0.25">
      <c r="A138" s="101" t="s">
        <v>167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3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</row>
    <row r="139" spans="1:186" s="45" customFormat="1" ht="66.75" hidden="1" customHeight="1" x14ac:dyDescent="0.25">
      <c r="A139" s="35">
        <v>3</v>
      </c>
      <c r="B139" s="23" t="s">
        <v>161</v>
      </c>
      <c r="C139" s="24">
        <f>C140</f>
        <v>79.7</v>
      </c>
      <c r="D139" s="24">
        <f t="shared" ref="D139:G139" si="73">D140</f>
        <v>79.7</v>
      </c>
      <c r="E139" s="24">
        <f t="shared" si="73"/>
        <v>0</v>
      </c>
      <c r="F139" s="24">
        <f t="shared" si="73"/>
        <v>0</v>
      </c>
      <c r="G139" s="24">
        <f t="shared" si="73"/>
        <v>0</v>
      </c>
      <c r="H139" s="24">
        <f>H140</f>
        <v>79.7</v>
      </c>
      <c r="I139" s="28"/>
      <c r="J139" s="24">
        <f>J140</f>
        <v>79.7</v>
      </c>
      <c r="K139" s="24">
        <f t="shared" ref="K139:N139" si="74">K140</f>
        <v>79.7</v>
      </c>
      <c r="L139" s="24">
        <f t="shared" si="74"/>
        <v>0</v>
      </c>
      <c r="M139" s="24">
        <f t="shared" si="74"/>
        <v>0</v>
      </c>
      <c r="N139" s="24">
        <f t="shared" si="74"/>
        <v>0</v>
      </c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</row>
    <row r="140" spans="1:186" s="56" customFormat="1" ht="31.5" hidden="1" x14ac:dyDescent="0.25">
      <c r="A140" s="18" t="s">
        <v>97</v>
      </c>
      <c r="B140" s="27" t="s">
        <v>168</v>
      </c>
      <c r="C140" s="28">
        <f>D140</f>
        <v>79.7</v>
      </c>
      <c r="D140" s="28">
        <v>79.7</v>
      </c>
      <c r="E140" s="28">
        <v>0</v>
      </c>
      <c r="F140" s="28">
        <v>0</v>
      </c>
      <c r="G140" s="28">
        <v>0</v>
      </c>
      <c r="H140" s="28">
        <f>J140</f>
        <v>79.7</v>
      </c>
      <c r="I140" s="18"/>
      <c r="J140" s="28">
        <f>K140</f>
        <v>79.7</v>
      </c>
      <c r="K140" s="28">
        <f>79.7</f>
        <v>79.7</v>
      </c>
      <c r="L140" s="28">
        <v>0</v>
      </c>
      <c r="M140" s="28">
        <v>0</v>
      </c>
      <c r="N140" s="28">
        <v>0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</row>
    <row r="141" spans="1:186" s="55" customFormat="1" ht="63" x14ac:dyDescent="0.25">
      <c r="A141" s="40">
        <v>12</v>
      </c>
      <c r="B141" s="16" t="s">
        <v>169</v>
      </c>
      <c r="C141" s="31">
        <f>C143+C146+C151</f>
        <v>88084.98</v>
      </c>
      <c r="D141" s="31">
        <f>D143+D146+D151</f>
        <v>48484.979999999996</v>
      </c>
      <c r="E141" s="31">
        <f t="shared" ref="E141:H141" si="75">E143+E146+E151</f>
        <v>0</v>
      </c>
      <c r="F141" s="31">
        <f t="shared" si="75"/>
        <v>39600</v>
      </c>
      <c r="G141" s="31">
        <f t="shared" si="75"/>
        <v>0</v>
      </c>
      <c r="H141" s="31">
        <f t="shared" si="75"/>
        <v>83041.209660000008</v>
      </c>
      <c r="I141" s="18" t="s">
        <v>15</v>
      </c>
      <c r="J141" s="31">
        <f t="shared" ref="J141:N141" si="76">J143+J146+J151</f>
        <v>83041.209660000008</v>
      </c>
      <c r="K141" s="31">
        <f t="shared" si="76"/>
        <v>45280.83221</v>
      </c>
      <c r="L141" s="31">
        <f t="shared" si="76"/>
        <v>0</v>
      </c>
      <c r="M141" s="31">
        <f t="shared" si="76"/>
        <v>37760.37745</v>
      </c>
      <c r="N141" s="31">
        <f t="shared" si="76"/>
        <v>0</v>
      </c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</row>
    <row r="142" spans="1:186" s="56" customFormat="1" hidden="1" x14ac:dyDescent="0.25">
      <c r="A142" s="101" t="s">
        <v>170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3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</row>
    <row r="143" spans="1:186" s="54" customFormat="1" ht="47.25" hidden="1" x14ac:dyDescent="0.25">
      <c r="A143" s="35" t="s">
        <v>34</v>
      </c>
      <c r="B143" s="23" t="s">
        <v>171</v>
      </c>
      <c r="C143" s="24">
        <f>C144</f>
        <v>27820</v>
      </c>
      <c r="D143" s="24">
        <f>D144</f>
        <v>27820</v>
      </c>
      <c r="E143" s="24">
        <f t="shared" ref="E143:H143" si="77">E144</f>
        <v>0</v>
      </c>
      <c r="F143" s="24">
        <f t="shared" si="77"/>
        <v>0</v>
      </c>
      <c r="G143" s="24">
        <f t="shared" si="77"/>
        <v>0</v>
      </c>
      <c r="H143" s="24">
        <f t="shared" si="77"/>
        <v>25159.391</v>
      </c>
      <c r="I143" s="35"/>
      <c r="J143" s="24">
        <f t="shared" ref="J143:N143" si="78">J144</f>
        <v>25159.391</v>
      </c>
      <c r="K143" s="24">
        <f t="shared" si="78"/>
        <v>25159.391</v>
      </c>
      <c r="L143" s="24">
        <f t="shared" si="78"/>
        <v>0</v>
      </c>
      <c r="M143" s="24">
        <f t="shared" si="78"/>
        <v>0</v>
      </c>
      <c r="N143" s="24">
        <f t="shared" si="78"/>
        <v>0</v>
      </c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5"/>
      <c r="GD143" s="85"/>
    </row>
    <row r="144" spans="1:186" s="45" customFormat="1" ht="31.5" hidden="1" x14ac:dyDescent="0.25">
      <c r="A144" s="18" t="s">
        <v>19</v>
      </c>
      <c r="B144" s="27" t="s">
        <v>172</v>
      </c>
      <c r="C144" s="28">
        <f>D144</f>
        <v>27820</v>
      </c>
      <c r="D144" s="28">
        <v>27820</v>
      </c>
      <c r="E144" s="28">
        <v>0</v>
      </c>
      <c r="F144" s="28">
        <v>0</v>
      </c>
      <c r="G144" s="28">
        <v>0</v>
      </c>
      <c r="H144" s="28">
        <f>J144</f>
        <v>25159.391</v>
      </c>
      <c r="I144" s="18"/>
      <c r="J144" s="28">
        <f>K144</f>
        <v>25159.391</v>
      </c>
      <c r="K144" s="28">
        <v>25159.391</v>
      </c>
      <c r="L144" s="28">
        <v>0</v>
      </c>
      <c r="M144" s="28">
        <v>0</v>
      </c>
      <c r="N144" s="28">
        <v>0</v>
      </c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</row>
    <row r="145" spans="1:186" s="45" customFormat="1" hidden="1" x14ac:dyDescent="0.25">
      <c r="A145" s="101" t="s">
        <v>173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3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</row>
    <row r="146" spans="1:186" s="54" customFormat="1" ht="47.25" hidden="1" x14ac:dyDescent="0.25">
      <c r="A146" s="35" t="s">
        <v>22</v>
      </c>
      <c r="B146" s="23" t="s">
        <v>174</v>
      </c>
      <c r="C146" s="24">
        <f>C147+C148+C149</f>
        <v>58524.979999999996</v>
      </c>
      <c r="D146" s="24">
        <f>D147+D148+D149</f>
        <v>18924.98</v>
      </c>
      <c r="E146" s="24">
        <f t="shared" ref="E146:N146" si="79">E147+E148+E149</f>
        <v>0</v>
      </c>
      <c r="F146" s="24">
        <f t="shared" si="79"/>
        <v>39600</v>
      </c>
      <c r="G146" s="24">
        <f t="shared" si="79"/>
        <v>0</v>
      </c>
      <c r="H146" s="24">
        <f t="shared" si="79"/>
        <v>56149.832439999998</v>
      </c>
      <c r="I146" s="24"/>
      <c r="J146" s="24">
        <f>J147+J148+J149</f>
        <v>56149.832439999998</v>
      </c>
      <c r="K146" s="24">
        <f>K147+K148+K149</f>
        <v>18389.454989999998</v>
      </c>
      <c r="L146" s="24">
        <f t="shared" si="79"/>
        <v>0</v>
      </c>
      <c r="M146" s="24">
        <f t="shared" si="79"/>
        <v>37760.37745</v>
      </c>
      <c r="N146" s="24">
        <f t="shared" si="79"/>
        <v>0</v>
      </c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</row>
    <row r="147" spans="1:186" s="45" customFormat="1" ht="31.5" hidden="1" x14ac:dyDescent="0.25">
      <c r="A147" s="18" t="s">
        <v>24</v>
      </c>
      <c r="B147" s="27" t="s">
        <v>175</v>
      </c>
      <c r="C147" s="28">
        <f>D147</f>
        <v>7324.98</v>
      </c>
      <c r="D147" s="28">
        <v>7324.98</v>
      </c>
      <c r="E147" s="28">
        <v>0</v>
      </c>
      <c r="F147" s="28">
        <v>0</v>
      </c>
      <c r="G147" s="28">
        <v>0</v>
      </c>
      <c r="H147" s="28">
        <f>J147</f>
        <v>7280.0787099999998</v>
      </c>
      <c r="I147" s="18"/>
      <c r="J147" s="28">
        <f>K147</f>
        <v>7280.0787099999998</v>
      </c>
      <c r="K147" s="28">
        <v>7280.0787099999998</v>
      </c>
      <c r="L147" s="28">
        <v>0</v>
      </c>
      <c r="M147" s="28">
        <v>0</v>
      </c>
      <c r="N147" s="28">
        <v>0</v>
      </c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</row>
    <row r="148" spans="1:186" s="45" customFormat="1" ht="31.5" hidden="1" x14ac:dyDescent="0.25">
      <c r="A148" s="18" t="s">
        <v>26</v>
      </c>
      <c r="B148" s="27" t="s">
        <v>176</v>
      </c>
      <c r="C148" s="28">
        <f>D148</f>
        <v>1200</v>
      </c>
      <c r="D148" s="28">
        <v>1200</v>
      </c>
      <c r="E148" s="28">
        <v>0</v>
      </c>
      <c r="F148" s="28">
        <v>0</v>
      </c>
      <c r="G148" s="28">
        <v>0</v>
      </c>
      <c r="H148" s="28">
        <f>J148</f>
        <v>1192.50946</v>
      </c>
      <c r="I148" s="18"/>
      <c r="J148" s="28">
        <f>K148</f>
        <v>1192.50946</v>
      </c>
      <c r="K148" s="28">
        <v>1192.50946</v>
      </c>
      <c r="L148" s="28">
        <v>0</v>
      </c>
      <c r="M148" s="28">
        <v>0</v>
      </c>
      <c r="N148" s="28">
        <v>0</v>
      </c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</row>
    <row r="149" spans="1:186" s="45" customFormat="1" ht="78.75" hidden="1" x14ac:dyDescent="0.25">
      <c r="A149" s="18" t="s">
        <v>28</v>
      </c>
      <c r="B149" s="27" t="s">
        <v>177</v>
      </c>
      <c r="C149" s="28">
        <f>D149+F149</f>
        <v>50000</v>
      </c>
      <c r="D149" s="28">
        <v>10400</v>
      </c>
      <c r="E149" s="28">
        <v>0</v>
      </c>
      <c r="F149" s="28">
        <v>39600</v>
      </c>
      <c r="G149" s="28">
        <v>0</v>
      </c>
      <c r="H149" s="28">
        <f>J149</f>
        <v>47677.244269999996</v>
      </c>
      <c r="I149" s="18"/>
      <c r="J149" s="28">
        <f>K149+M149</f>
        <v>47677.244269999996</v>
      </c>
      <c r="K149" s="28">
        <v>9916.8668199999993</v>
      </c>
      <c r="L149" s="28">
        <v>0</v>
      </c>
      <c r="M149" s="28">
        <v>37760.37745</v>
      </c>
      <c r="N149" s="28">
        <v>0</v>
      </c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</row>
    <row r="150" spans="1:186" s="45" customFormat="1" ht="15.75" hidden="1" customHeight="1" x14ac:dyDescent="0.25">
      <c r="A150" s="101" t="s">
        <v>178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3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</row>
    <row r="151" spans="1:186" s="45" customFormat="1" ht="47.25" hidden="1" x14ac:dyDescent="0.25">
      <c r="A151" s="35" t="s">
        <v>34</v>
      </c>
      <c r="B151" s="23" t="s">
        <v>171</v>
      </c>
      <c r="C151" s="24">
        <f>C152</f>
        <v>1740</v>
      </c>
      <c r="D151" s="24">
        <f>D152</f>
        <v>1740</v>
      </c>
      <c r="E151" s="24">
        <f t="shared" ref="E151:H151" si="80">E152</f>
        <v>0</v>
      </c>
      <c r="F151" s="24">
        <f t="shared" si="80"/>
        <v>0</v>
      </c>
      <c r="G151" s="24">
        <f t="shared" si="80"/>
        <v>0</v>
      </c>
      <c r="H151" s="24">
        <f t="shared" si="80"/>
        <v>1731.98622</v>
      </c>
      <c r="I151" s="35"/>
      <c r="J151" s="24">
        <f t="shared" ref="J151:N151" si="81">J152</f>
        <v>1731.98622</v>
      </c>
      <c r="K151" s="24">
        <f t="shared" si="81"/>
        <v>1731.98622</v>
      </c>
      <c r="L151" s="24">
        <f t="shared" si="81"/>
        <v>0</v>
      </c>
      <c r="M151" s="24">
        <f t="shared" si="81"/>
        <v>0</v>
      </c>
      <c r="N151" s="24">
        <f t="shared" si="81"/>
        <v>0</v>
      </c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</row>
    <row r="152" spans="1:186" s="45" customFormat="1" ht="31.5" hidden="1" x14ac:dyDescent="0.25">
      <c r="A152" s="18" t="s">
        <v>19</v>
      </c>
      <c r="B152" s="27" t="s">
        <v>172</v>
      </c>
      <c r="C152" s="28">
        <f>D152</f>
        <v>1740</v>
      </c>
      <c r="D152" s="28">
        <v>1740</v>
      </c>
      <c r="E152" s="28">
        <v>0</v>
      </c>
      <c r="F152" s="28">
        <v>0</v>
      </c>
      <c r="G152" s="28">
        <v>0</v>
      </c>
      <c r="H152" s="28">
        <f>J152</f>
        <v>1731.98622</v>
      </c>
      <c r="I152" s="18"/>
      <c r="J152" s="28">
        <f>K152</f>
        <v>1731.98622</v>
      </c>
      <c r="K152" s="28">
        <f>1731.98622</f>
        <v>1731.98622</v>
      </c>
      <c r="L152" s="28">
        <v>0</v>
      </c>
      <c r="M152" s="28">
        <v>0</v>
      </c>
      <c r="N152" s="28">
        <v>0</v>
      </c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</row>
    <row r="153" spans="1:186" s="70" customFormat="1" ht="36" customHeight="1" x14ac:dyDescent="0.3">
      <c r="A153" s="40"/>
      <c r="B153" s="69" t="s">
        <v>179</v>
      </c>
      <c r="C153" s="31">
        <f>D153+E153+F153+G153</f>
        <v>861502.62449000007</v>
      </c>
      <c r="D153" s="31">
        <f>D141+D133+D122+D112+D101+D80+D62+D56+D41+D37+D8+D55</f>
        <v>533530.27448999998</v>
      </c>
      <c r="E153" s="31">
        <f>E141+E133+E122+E112+E101+E80+E62+E56+E41+E37+E8</f>
        <v>14838.18</v>
      </c>
      <c r="F153" s="31">
        <f>F141+F133+F122+F112+F101+F80+F62+F56+F41+F37+F8</f>
        <v>313134.17</v>
      </c>
      <c r="G153" s="31">
        <f>G141+G133+G122+G112+G101+G80+G62+G56+G41+G37+G8</f>
        <v>0</v>
      </c>
      <c r="H153" s="31">
        <f>H141+H133+H122+H112+H101+H80+H62+H56+H41+H37+H8</f>
        <v>582701.34332999995</v>
      </c>
      <c r="I153" s="31"/>
      <c r="J153" s="31">
        <f>K153+L153+M153+N153</f>
        <v>582701.34332999995</v>
      </c>
      <c r="K153" s="31">
        <f>K141+K133+K122+K112+K101+K80+K62+K56+K41+K37+K8</f>
        <v>502901.44484000001</v>
      </c>
      <c r="L153" s="31">
        <f>L141+L133+L122+L112+L101+L80+L62+L56+L41+L37+L8</f>
        <v>14838.16649</v>
      </c>
      <c r="M153" s="31">
        <f>M141+M133+M122+M112+M101+M80+M62+M56+M41+M37+M8</f>
        <v>64961.732000000004</v>
      </c>
      <c r="N153" s="31">
        <f>N141+N133+N122+N112+N101+N80+N62+N56+N41+N37+N8</f>
        <v>0</v>
      </c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</row>
    <row r="154" spans="1:186" s="56" customFormat="1" x14ac:dyDescent="0.25">
      <c r="A154" s="8"/>
      <c r="B154" s="71"/>
      <c r="C154" s="72"/>
      <c r="D154" s="72"/>
      <c r="E154" s="72"/>
      <c r="F154" s="72"/>
      <c r="G154" s="72"/>
      <c r="H154" s="3"/>
      <c r="I154" s="3"/>
      <c r="J154" s="73"/>
      <c r="K154" s="73"/>
      <c r="L154" s="73"/>
      <c r="M154" s="73"/>
      <c r="N154" s="73"/>
      <c r="O154" s="3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186" s="56" customFormat="1" ht="47.25" hidden="1" customHeight="1" x14ac:dyDescent="0.25">
      <c r="A155" s="8"/>
      <c r="B155" s="71" t="s">
        <v>180</v>
      </c>
      <c r="C155" s="72"/>
      <c r="D155" s="72"/>
      <c r="E155" s="72"/>
      <c r="F155" s="72"/>
      <c r="G155" s="72"/>
      <c r="H155" s="3"/>
      <c r="I155" s="3"/>
      <c r="J155" s="104" t="s">
        <v>181</v>
      </c>
      <c r="K155" s="104"/>
      <c r="L155" s="104"/>
      <c r="M155" s="104"/>
      <c r="N155" s="104"/>
      <c r="O155" s="3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186" s="56" customFormat="1" x14ac:dyDescent="0.25">
      <c r="A156" s="8"/>
      <c r="B156" s="71"/>
      <c r="C156" s="72"/>
      <c r="D156" s="72"/>
      <c r="E156" s="72"/>
      <c r="F156" s="72"/>
      <c r="G156" s="72"/>
      <c r="H156" s="3"/>
      <c r="I156" s="3"/>
      <c r="J156" s="73"/>
      <c r="K156" s="73"/>
      <c r="L156" s="73"/>
      <c r="M156" s="73"/>
      <c r="N156" s="73"/>
      <c r="O156" s="3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186" s="56" customFormat="1" x14ac:dyDescent="0.25">
      <c r="A157" s="8"/>
      <c r="B157" s="71"/>
      <c r="C157" s="72"/>
      <c r="D157" s="72"/>
      <c r="E157" s="72"/>
      <c r="F157" s="72"/>
      <c r="G157" s="72"/>
      <c r="H157" s="3"/>
      <c r="I157" s="3"/>
      <c r="J157" s="73"/>
      <c r="K157" s="73"/>
      <c r="L157" s="73"/>
      <c r="M157" s="73"/>
      <c r="N157" s="73"/>
      <c r="O157" s="3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186" s="56" customFormat="1" x14ac:dyDescent="0.25">
      <c r="A158" s="8"/>
      <c r="B158" s="71"/>
      <c r="C158" s="72"/>
      <c r="D158" s="72"/>
      <c r="E158" s="72"/>
      <c r="F158" s="72"/>
      <c r="G158" s="72"/>
      <c r="H158" s="3"/>
      <c r="I158" s="3"/>
      <c r="J158" s="73"/>
      <c r="K158" s="73"/>
      <c r="L158" s="73"/>
      <c r="M158" s="73"/>
      <c r="N158" s="73"/>
      <c r="O158" s="3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186" s="56" customFormat="1" x14ac:dyDescent="0.25">
      <c r="A159" s="8"/>
      <c r="B159" s="71"/>
      <c r="C159" s="72"/>
      <c r="D159" s="72"/>
      <c r="E159" s="72"/>
      <c r="F159" s="72"/>
      <c r="G159" s="72"/>
      <c r="H159" s="74"/>
      <c r="I159" s="3"/>
      <c r="J159" s="73"/>
      <c r="K159" s="73"/>
      <c r="L159" s="73"/>
      <c r="M159" s="73"/>
      <c r="N159" s="73"/>
      <c r="O159" s="3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186" s="56" customFormat="1" x14ac:dyDescent="0.25">
      <c r="A160" s="8"/>
      <c r="B160" s="71"/>
      <c r="C160" s="72"/>
      <c r="D160" s="72"/>
      <c r="E160" s="72"/>
      <c r="F160" s="72"/>
      <c r="G160" s="72"/>
      <c r="H160" s="3"/>
      <c r="I160" s="3"/>
      <c r="J160" s="73"/>
      <c r="K160" s="73"/>
      <c r="L160" s="73"/>
      <c r="M160" s="73"/>
      <c r="N160" s="73"/>
      <c r="O160" s="3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s="56" customFormat="1" x14ac:dyDescent="0.25">
      <c r="A161" s="8"/>
      <c r="B161" s="71"/>
      <c r="C161" s="72"/>
      <c r="D161" s="72"/>
      <c r="E161" s="72"/>
      <c r="F161" s="72"/>
      <c r="G161" s="72"/>
      <c r="H161" s="3"/>
      <c r="I161" s="3"/>
      <c r="J161" s="73"/>
      <c r="K161" s="73"/>
      <c r="L161" s="73"/>
      <c r="M161" s="73"/>
      <c r="N161" s="73"/>
      <c r="O161" s="3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s="56" customFormat="1" x14ac:dyDescent="0.25">
      <c r="A162" s="8"/>
      <c r="B162" s="71"/>
      <c r="C162" s="72"/>
      <c r="D162" s="72"/>
      <c r="E162" s="72"/>
      <c r="F162" s="72"/>
      <c r="G162" s="72"/>
      <c r="H162" s="3"/>
      <c r="I162" s="3"/>
      <c r="J162" s="73"/>
      <c r="K162" s="73"/>
      <c r="L162" s="73"/>
      <c r="M162" s="73"/>
      <c r="N162" s="73"/>
      <c r="O162" s="3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s="56" customFormat="1" x14ac:dyDescent="0.25">
      <c r="A163" s="8"/>
      <c r="B163" s="71"/>
      <c r="C163" s="72"/>
      <c r="D163" s="72"/>
      <c r="E163" s="72"/>
      <c r="F163" s="72"/>
      <c r="G163" s="72"/>
      <c r="H163" s="3"/>
      <c r="I163" s="3"/>
      <c r="J163" s="73"/>
      <c r="K163" s="73"/>
      <c r="L163" s="73"/>
      <c r="M163" s="73"/>
      <c r="N163" s="73"/>
      <c r="O163" s="3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s="56" customFormat="1" x14ac:dyDescent="0.25">
      <c r="A164" s="8"/>
      <c r="B164" s="71"/>
      <c r="C164" s="72"/>
      <c r="D164" s="72"/>
      <c r="E164" s="72"/>
      <c r="F164" s="72"/>
      <c r="G164" s="72"/>
      <c r="H164" s="3"/>
      <c r="I164" s="3"/>
      <c r="J164" s="73"/>
      <c r="K164" s="73"/>
      <c r="L164" s="73"/>
      <c r="M164" s="73"/>
      <c r="N164" s="73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s="56" customFormat="1" x14ac:dyDescent="0.25">
      <c r="A165" s="8"/>
      <c r="B165" s="71"/>
      <c r="C165" s="72"/>
      <c r="D165" s="72"/>
      <c r="E165" s="72"/>
      <c r="F165" s="72"/>
      <c r="G165" s="72"/>
      <c r="H165" s="3"/>
      <c r="I165" s="3"/>
      <c r="J165" s="73"/>
      <c r="K165" s="73"/>
      <c r="L165" s="73"/>
      <c r="M165" s="73"/>
      <c r="N165" s="73"/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s="56" customFormat="1" x14ac:dyDescent="0.25">
      <c r="A166" s="8"/>
      <c r="B166" s="71"/>
      <c r="C166" s="72"/>
      <c r="D166" s="72"/>
      <c r="E166" s="72"/>
      <c r="F166" s="72"/>
      <c r="G166" s="72"/>
      <c r="H166" s="3"/>
      <c r="I166" s="3"/>
      <c r="J166" s="73"/>
      <c r="K166" s="73"/>
      <c r="L166" s="73"/>
      <c r="M166" s="73"/>
      <c r="N166" s="73"/>
      <c r="O166" s="3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s="56" customFormat="1" x14ac:dyDescent="0.25">
      <c r="A167" s="8"/>
      <c r="B167" s="71"/>
      <c r="C167" s="72"/>
      <c r="D167" s="72"/>
      <c r="E167" s="72"/>
      <c r="F167" s="72"/>
      <c r="G167" s="72"/>
      <c r="H167" s="3"/>
      <c r="I167" s="3"/>
      <c r="J167" s="73"/>
      <c r="K167" s="73"/>
      <c r="L167" s="73"/>
      <c r="M167" s="73"/>
      <c r="N167" s="73"/>
      <c r="O167" s="3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s="56" customFormat="1" x14ac:dyDescent="0.25">
      <c r="A168" s="8"/>
      <c r="B168" s="71"/>
      <c r="C168" s="72"/>
      <c r="D168" s="72"/>
      <c r="E168" s="72"/>
      <c r="F168" s="72"/>
      <c r="G168" s="72"/>
      <c r="H168" s="3"/>
      <c r="I168" s="3"/>
      <c r="J168" s="73"/>
      <c r="K168" s="73"/>
      <c r="L168" s="73"/>
      <c r="M168" s="73"/>
      <c r="N168" s="73"/>
      <c r="O168" s="3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s="56" customFormat="1" x14ac:dyDescent="0.25">
      <c r="A169" s="8"/>
      <c r="B169" s="71"/>
      <c r="C169" s="72"/>
      <c r="D169" s="72"/>
      <c r="E169" s="72"/>
      <c r="F169" s="72"/>
      <c r="G169" s="72"/>
      <c r="H169" s="3"/>
      <c r="I169" s="3"/>
      <c r="J169" s="73"/>
      <c r="K169" s="73"/>
      <c r="L169" s="73"/>
      <c r="M169" s="73"/>
      <c r="N169" s="73"/>
      <c r="O169" s="3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s="56" customFormat="1" x14ac:dyDescent="0.25">
      <c r="A170" s="8"/>
      <c r="B170" s="71"/>
      <c r="C170" s="72"/>
      <c r="D170" s="72"/>
      <c r="E170" s="72"/>
      <c r="F170" s="72"/>
      <c r="G170" s="72"/>
      <c r="H170" s="3"/>
      <c r="I170" s="3"/>
      <c r="J170" s="73"/>
      <c r="K170" s="73"/>
      <c r="L170" s="73"/>
      <c r="M170" s="73"/>
      <c r="N170" s="73"/>
      <c r="O170" s="3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s="56" customFormat="1" x14ac:dyDescent="0.25">
      <c r="A171" s="8"/>
      <c r="B171" s="71"/>
      <c r="C171" s="72"/>
      <c r="D171" s="72"/>
      <c r="E171" s="72"/>
      <c r="F171" s="72"/>
      <c r="G171" s="72"/>
      <c r="H171" s="3"/>
      <c r="I171" s="3"/>
      <c r="J171" s="73"/>
      <c r="K171" s="73"/>
      <c r="L171" s="73"/>
      <c r="M171" s="73"/>
      <c r="N171" s="73"/>
      <c r="O171" s="3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56" customFormat="1" x14ac:dyDescent="0.25">
      <c r="A172" s="8"/>
      <c r="B172" s="71"/>
      <c r="C172" s="72"/>
      <c r="D172" s="72"/>
      <c r="E172" s="72"/>
      <c r="F172" s="72"/>
      <c r="G172" s="72"/>
      <c r="H172" s="3"/>
      <c r="I172" s="3"/>
      <c r="J172" s="73"/>
      <c r="K172" s="73"/>
      <c r="L172" s="73"/>
      <c r="M172" s="73"/>
      <c r="N172" s="73"/>
      <c r="O172" s="3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s="56" customFormat="1" x14ac:dyDescent="0.25">
      <c r="A173" s="8"/>
      <c r="B173" s="71"/>
      <c r="C173" s="72"/>
      <c r="D173" s="72"/>
      <c r="E173" s="72"/>
      <c r="F173" s="72"/>
      <c r="G173" s="72"/>
      <c r="H173" s="3"/>
      <c r="I173" s="3"/>
      <c r="J173" s="73"/>
      <c r="K173" s="73"/>
      <c r="L173" s="73"/>
      <c r="M173" s="73"/>
      <c r="N173" s="73"/>
      <c r="O173" s="3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s="56" customFormat="1" x14ac:dyDescent="0.25">
      <c r="A174" s="8"/>
      <c r="B174" s="71"/>
      <c r="C174" s="72"/>
      <c r="D174" s="72"/>
      <c r="E174" s="72"/>
      <c r="F174" s="72"/>
      <c r="G174" s="72"/>
      <c r="H174" s="3"/>
      <c r="I174" s="3"/>
      <c r="J174" s="73"/>
      <c r="K174" s="73"/>
      <c r="L174" s="73"/>
      <c r="M174" s="73"/>
      <c r="N174" s="73"/>
      <c r="O174" s="3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s="56" customFormat="1" x14ac:dyDescent="0.25">
      <c r="A175" s="8"/>
      <c r="B175" s="71"/>
      <c r="C175" s="72"/>
      <c r="D175" s="72"/>
      <c r="E175" s="72"/>
      <c r="F175" s="72"/>
      <c r="G175" s="72"/>
      <c r="H175" s="3"/>
      <c r="I175" s="3"/>
      <c r="J175" s="73"/>
      <c r="K175" s="73"/>
      <c r="L175" s="73"/>
      <c r="M175" s="73"/>
      <c r="N175" s="73"/>
      <c r="O175" s="3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56" customFormat="1" x14ac:dyDescent="0.25">
      <c r="A176" s="8"/>
      <c r="B176" s="71"/>
      <c r="C176" s="72"/>
      <c r="D176" s="72"/>
      <c r="E176" s="72"/>
      <c r="F176" s="72"/>
      <c r="G176" s="72"/>
      <c r="H176" s="3"/>
      <c r="I176" s="3"/>
      <c r="J176" s="73"/>
      <c r="K176" s="73"/>
      <c r="L176" s="73"/>
      <c r="M176" s="73"/>
      <c r="N176" s="73"/>
      <c r="O176" s="3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s="56" customFormat="1" x14ac:dyDescent="0.25">
      <c r="A177" s="8"/>
      <c r="B177" s="71"/>
      <c r="C177" s="72"/>
      <c r="D177" s="72"/>
      <c r="E177" s="72"/>
      <c r="F177" s="72"/>
      <c r="G177" s="72"/>
      <c r="H177" s="3"/>
      <c r="I177" s="3"/>
      <c r="J177" s="73"/>
      <c r="K177" s="73"/>
      <c r="L177" s="73"/>
      <c r="M177" s="73"/>
      <c r="N177" s="73"/>
      <c r="O177" s="3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s="56" customFormat="1" x14ac:dyDescent="0.25">
      <c r="A178" s="8"/>
      <c r="B178" s="71"/>
      <c r="C178" s="72"/>
      <c r="D178" s="72"/>
      <c r="E178" s="72"/>
      <c r="F178" s="72"/>
      <c r="G178" s="72"/>
      <c r="H178" s="3"/>
      <c r="I178" s="3"/>
      <c r="J178" s="73"/>
      <c r="K178" s="73"/>
      <c r="L178" s="73"/>
      <c r="M178" s="73"/>
      <c r="N178" s="73"/>
      <c r="O178" s="3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s="56" customFormat="1" x14ac:dyDescent="0.25">
      <c r="A179" s="8"/>
      <c r="B179" s="71"/>
      <c r="C179" s="72"/>
      <c r="D179" s="72"/>
      <c r="E179" s="72"/>
      <c r="F179" s="72"/>
      <c r="G179" s="72"/>
      <c r="H179" s="3"/>
      <c r="I179" s="3"/>
      <c r="J179" s="73"/>
      <c r="K179" s="73"/>
      <c r="L179" s="73"/>
      <c r="M179" s="73"/>
      <c r="N179" s="73"/>
      <c r="O179" s="3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s="56" customFormat="1" x14ac:dyDescent="0.25">
      <c r="A180" s="8"/>
      <c r="B180" s="71"/>
      <c r="C180" s="72"/>
      <c r="D180" s="72"/>
      <c r="E180" s="72"/>
      <c r="F180" s="72"/>
      <c r="G180" s="72"/>
      <c r="H180" s="3"/>
      <c r="I180" s="3"/>
      <c r="J180" s="73"/>
      <c r="K180" s="73"/>
      <c r="L180" s="73"/>
      <c r="M180" s="73"/>
      <c r="N180" s="73"/>
      <c r="O180" s="3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s="56" customFormat="1" x14ac:dyDescent="0.25">
      <c r="A181" s="8"/>
      <c r="B181" s="71"/>
      <c r="C181" s="72"/>
      <c r="D181" s="72"/>
      <c r="E181" s="72"/>
      <c r="F181" s="72"/>
      <c r="G181" s="72"/>
      <c r="H181" s="3"/>
      <c r="I181" s="3"/>
      <c r="J181" s="73"/>
      <c r="K181" s="73"/>
      <c r="L181" s="73"/>
      <c r="M181" s="73"/>
      <c r="N181" s="73"/>
      <c r="O181" s="3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s="56" customFormat="1" x14ac:dyDescent="0.25">
      <c r="A182" s="8"/>
      <c r="B182" s="71"/>
      <c r="C182" s="72"/>
      <c r="D182" s="72"/>
      <c r="E182" s="72"/>
      <c r="F182" s="72"/>
      <c r="G182" s="72"/>
      <c r="H182" s="3"/>
      <c r="I182" s="3"/>
      <c r="J182" s="73"/>
      <c r="K182" s="73"/>
      <c r="L182" s="73"/>
      <c r="M182" s="73"/>
      <c r="N182" s="73"/>
      <c r="O182" s="3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s="56" customFormat="1" x14ac:dyDescent="0.25">
      <c r="A183" s="8"/>
      <c r="B183" s="71"/>
      <c r="C183" s="72"/>
      <c r="D183" s="72"/>
      <c r="E183" s="72"/>
      <c r="F183" s="72"/>
      <c r="G183" s="72"/>
      <c r="H183" s="3"/>
      <c r="I183" s="3"/>
      <c r="J183" s="73"/>
      <c r="K183" s="73"/>
      <c r="L183" s="73"/>
      <c r="M183" s="73"/>
      <c r="N183" s="73"/>
      <c r="O183" s="3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s="56" customFormat="1" x14ac:dyDescent="0.25">
      <c r="A184" s="8"/>
      <c r="B184" s="71"/>
      <c r="C184" s="72"/>
      <c r="D184" s="72"/>
      <c r="E184" s="72"/>
      <c r="F184" s="72"/>
      <c r="G184" s="72"/>
      <c r="H184" s="3"/>
      <c r="I184" s="3"/>
      <c r="J184" s="73"/>
      <c r="K184" s="73"/>
      <c r="L184" s="73"/>
      <c r="M184" s="73"/>
      <c r="N184" s="73"/>
      <c r="O184" s="3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s="56" customFormat="1" x14ac:dyDescent="0.25">
      <c r="A185" s="8"/>
      <c r="B185" s="71"/>
      <c r="C185" s="72"/>
      <c r="D185" s="72"/>
      <c r="E185" s="72"/>
      <c r="F185" s="72"/>
      <c r="G185" s="72"/>
      <c r="H185" s="3"/>
      <c r="I185" s="3"/>
      <c r="J185" s="73"/>
      <c r="K185" s="73"/>
      <c r="L185" s="73"/>
      <c r="M185" s="73"/>
      <c r="N185" s="73"/>
      <c r="O185" s="3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s="56" customFormat="1" x14ac:dyDescent="0.25">
      <c r="A186" s="8"/>
      <c r="B186" s="71"/>
      <c r="C186" s="72"/>
      <c r="D186" s="72"/>
      <c r="E186" s="72"/>
      <c r="F186" s="72"/>
      <c r="G186" s="72"/>
      <c r="H186" s="3"/>
      <c r="I186" s="3"/>
      <c r="J186" s="73"/>
      <c r="K186" s="73"/>
      <c r="L186" s="73"/>
      <c r="M186" s="73"/>
      <c r="N186" s="73"/>
      <c r="O186" s="3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s="56" customFormat="1" x14ac:dyDescent="0.25">
      <c r="A187" s="8"/>
      <c r="B187" s="71"/>
      <c r="C187" s="72"/>
      <c r="D187" s="72"/>
      <c r="E187" s="72"/>
      <c r="F187" s="72"/>
      <c r="G187" s="72"/>
      <c r="H187" s="3"/>
      <c r="I187" s="3"/>
      <c r="J187" s="73"/>
      <c r="K187" s="73"/>
      <c r="L187" s="73"/>
      <c r="M187" s="73"/>
      <c r="N187" s="73"/>
      <c r="O187" s="3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s="56" customFormat="1" x14ac:dyDescent="0.25">
      <c r="A188" s="8"/>
      <c r="B188" s="71"/>
      <c r="C188" s="72"/>
      <c r="D188" s="72"/>
      <c r="E188" s="72"/>
      <c r="F188" s="72"/>
      <c r="G188" s="72"/>
      <c r="H188" s="3"/>
      <c r="I188" s="3"/>
      <c r="J188" s="73"/>
      <c r="K188" s="73"/>
      <c r="L188" s="73"/>
      <c r="M188" s="73"/>
      <c r="N188" s="73"/>
      <c r="O188" s="3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s="56" customFormat="1" x14ac:dyDescent="0.25">
      <c r="A189" s="8"/>
      <c r="B189" s="71"/>
      <c r="C189" s="72"/>
      <c r="D189" s="72"/>
      <c r="E189" s="72"/>
      <c r="F189" s="72"/>
      <c r="G189" s="72"/>
      <c r="H189" s="3"/>
      <c r="I189" s="3"/>
      <c r="J189" s="73"/>
      <c r="K189" s="73"/>
      <c r="L189" s="73"/>
      <c r="M189" s="73"/>
      <c r="N189" s="73"/>
      <c r="O189" s="3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s="56" customFormat="1" x14ac:dyDescent="0.25">
      <c r="A190" s="8"/>
      <c r="B190" s="71"/>
      <c r="C190" s="72"/>
      <c r="D190" s="72"/>
      <c r="E190" s="72"/>
      <c r="F190" s="72"/>
      <c r="G190" s="72"/>
      <c r="H190" s="3"/>
      <c r="I190" s="3"/>
      <c r="J190" s="73"/>
      <c r="K190" s="73"/>
      <c r="L190" s="73"/>
      <c r="M190" s="73"/>
      <c r="N190" s="73"/>
      <c r="O190" s="3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s="56" customFormat="1" x14ac:dyDescent="0.25">
      <c r="A191" s="8"/>
      <c r="B191" s="71"/>
      <c r="C191" s="72"/>
      <c r="D191" s="72"/>
      <c r="E191" s="72"/>
      <c r="F191" s="72"/>
      <c r="G191" s="72"/>
      <c r="H191" s="3"/>
      <c r="I191" s="3"/>
      <c r="J191" s="73"/>
      <c r="K191" s="73"/>
      <c r="L191" s="73"/>
      <c r="M191" s="73"/>
      <c r="N191" s="73"/>
      <c r="O191" s="3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s="56" customFormat="1" x14ac:dyDescent="0.25">
      <c r="A192" s="8"/>
      <c r="B192" s="71"/>
      <c r="C192" s="72"/>
      <c r="D192" s="72"/>
      <c r="E192" s="72"/>
      <c r="F192" s="72"/>
      <c r="G192" s="72"/>
      <c r="H192" s="3"/>
      <c r="I192" s="3"/>
      <c r="J192" s="73"/>
      <c r="K192" s="73"/>
      <c r="L192" s="73"/>
      <c r="M192" s="73"/>
      <c r="N192" s="73"/>
      <c r="O192" s="3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s="56" customFormat="1" x14ac:dyDescent="0.25">
      <c r="A193" s="8"/>
      <c r="B193" s="71"/>
      <c r="C193" s="72"/>
      <c r="D193" s="72"/>
      <c r="E193" s="72"/>
      <c r="F193" s="72"/>
      <c r="G193" s="72"/>
      <c r="H193" s="3"/>
      <c r="I193" s="3"/>
      <c r="J193" s="73"/>
      <c r="K193" s="73"/>
      <c r="L193" s="73"/>
      <c r="M193" s="73"/>
      <c r="N193" s="73"/>
      <c r="O193" s="3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s="56" customFormat="1" x14ac:dyDescent="0.25">
      <c r="A194" s="8"/>
      <c r="B194" s="71"/>
      <c r="C194" s="72"/>
      <c r="D194" s="72"/>
      <c r="E194" s="72"/>
      <c r="F194" s="72"/>
      <c r="G194" s="72"/>
      <c r="H194" s="3"/>
      <c r="I194" s="3"/>
      <c r="J194" s="73"/>
      <c r="K194" s="73"/>
      <c r="L194" s="73"/>
      <c r="M194" s="73"/>
      <c r="N194" s="73"/>
      <c r="O194" s="3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s="56" customFormat="1" x14ac:dyDescent="0.25">
      <c r="A195" s="8"/>
      <c r="B195" s="71"/>
      <c r="C195" s="72"/>
      <c r="D195" s="72"/>
      <c r="E195" s="72"/>
      <c r="F195" s="72"/>
      <c r="G195" s="72"/>
      <c r="H195" s="3"/>
      <c r="I195" s="3"/>
      <c r="J195" s="73"/>
      <c r="K195" s="73"/>
      <c r="L195" s="73"/>
      <c r="M195" s="73"/>
      <c r="N195" s="73"/>
      <c r="O195" s="3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s="56" customFormat="1" x14ac:dyDescent="0.25">
      <c r="A196" s="8"/>
      <c r="B196" s="71"/>
      <c r="C196" s="72"/>
      <c r="D196" s="72"/>
      <c r="E196" s="72"/>
      <c r="F196" s="72"/>
      <c r="G196" s="72"/>
      <c r="H196" s="3"/>
      <c r="I196" s="3"/>
      <c r="J196" s="73"/>
      <c r="K196" s="73"/>
      <c r="L196" s="73"/>
      <c r="M196" s="73"/>
      <c r="N196" s="73"/>
      <c r="O196" s="3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s="56" customFormat="1" x14ac:dyDescent="0.25">
      <c r="A197" s="8"/>
      <c r="B197" s="71"/>
      <c r="C197" s="72"/>
      <c r="D197" s="72"/>
      <c r="E197" s="72"/>
      <c r="F197" s="72"/>
      <c r="G197" s="72"/>
      <c r="H197" s="3"/>
      <c r="I197" s="3"/>
      <c r="J197" s="73"/>
      <c r="K197" s="73"/>
      <c r="L197" s="73"/>
      <c r="M197" s="73"/>
      <c r="N197" s="73"/>
      <c r="O197" s="3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s="56" customFormat="1" x14ac:dyDescent="0.25">
      <c r="A198" s="8"/>
      <c r="B198" s="71"/>
      <c r="C198" s="72"/>
      <c r="D198" s="72"/>
      <c r="E198" s="72"/>
      <c r="F198" s="72"/>
      <c r="G198" s="72"/>
      <c r="H198" s="3"/>
      <c r="I198" s="3"/>
      <c r="J198" s="73"/>
      <c r="K198" s="73"/>
      <c r="L198" s="73"/>
      <c r="M198" s="73"/>
      <c r="N198" s="73"/>
      <c r="O198" s="3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s="56" customFormat="1" x14ac:dyDescent="0.25">
      <c r="A199" s="8"/>
      <c r="B199" s="71"/>
      <c r="C199" s="72"/>
      <c r="D199" s="72"/>
      <c r="E199" s="72"/>
      <c r="F199" s="72"/>
      <c r="G199" s="72"/>
      <c r="H199" s="3"/>
      <c r="I199" s="3"/>
      <c r="J199" s="73"/>
      <c r="K199" s="73"/>
      <c r="L199" s="73"/>
      <c r="M199" s="73"/>
      <c r="N199" s="73"/>
      <c r="O199" s="3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s="56" customFormat="1" x14ac:dyDescent="0.25">
      <c r="A200" s="8"/>
      <c r="B200" s="71"/>
      <c r="C200" s="72"/>
      <c r="D200" s="72"/>
      <c r="E200" s="72"/>
      <c r="F200" s="72"/>
      <c r="G200" s="72"/>
      <c r="H200" s="3"/>
      <c r="I200" s="3"/>
      <c r="J200" s="73"/>
      <c r="K200" s="73"/>
      <c r="L200" s="73"/>
      <c r="M200" s="73"/>
      <c r="N200" s="73"/>
      <c r="O200" s="3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s="56" customFormat="1" x14ac:dyDescent="0.25">
      <c r="A201" s="8"/>
      <c r="B201" s="71"/>
      <c r="C201" s="72"/>
      <c r="D201" s="72"/>
      <c r="E201" s="72"/>
      <c r="F201" s="72"/>
      <c r="G201" s="72"/>
      <c r="H201" s="3"/>
      <c r="I201" s="3"/>
      <c r="J201" s="73"/>
      <c r="K201" s="73"/>
      <c r="L201" s="73"/>
      <c r="M201" s="73"/>
      <c r="N201" s="73"/>
      <c r="O201" s="3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s="56" customFormat="1" x14ac:dyDescent="0.25">
      <c r="A202" s="8"/>
      <c r="B202" s="71"/>
      <c r="C202" s="72"/>
      <c r="D202" s="72"/>
      <c r="E202" s="72"/>
      <c r="F202" s="72"/>
      <c r="G202" s="72"/>
      <c r="H202" s="3"/>
      <c r="I202" s="3"/>
      <c r="J202" s="73"/>
      <c r="K202" s="73"/>
      <c r="L202" s="73"/>
      <c r="M202" s="73"/>
      <c r="N202" s="73"/>
      <c r="O202" s="3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s="56" customFormat="1" x14ac:dyDescent="0.25">
      <c r="A203" s="8"/>
      <c r="B203" s="71"/>
      <c r="C203" s="72"/>
      <c r="D203" s="72"/>
      <c r="E203" s="72"/>
      <c r="F203" s="72"/>
      <c r="G203" s="72"/>
      <c r="H203" s="3"/>
      <c r="I203" s="3"/>
      <c r="J203" s="73"/>
      <c r="K203" s="73"/>
      <c r="L203" s="73"/>
      <c r="M203" s="73"/>
      <c r="N203" s="73"/>
      <c r="O203" s="3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s="56" customFormat="1" x14ac:dyDescent="0.25">
      <c r="A204" s="8"/>
      <c r="B204" s="71"/>
      <c r="C204" s="72"/>
      <c r="D204" s="72"/>
      <c r="E204" s="72"/>
      <c r="F204" s="72"/>
      <c r="G204" s="72"/>
      <c r="H204" s="3"/>
      <c r="I204" s="3"/>
      <c r="J204" s="73"/>
      <c r="K204" s="73"/>
      <c r="L204" s="73"/>
      <c r="M204" s="73"/>
      <c r="N204" s="73"/>
      <c r="O204" s="3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s="56" customFormat="1" x14ac:dyDescent="0.25">
      <c r="A205" s="8"/>
      <c r="B205" s="71"/>
      <c r="C205" s="72"/>
      <c r="D205" s="72"/>
      <c r="E205" s="72"/>
      <c r="F205" s="72"/>
      <c r="G205" s="72"/>
      <c r="H205" s="3"/>
      <c r="I205" s="3"/>
      <c r="J205" s="73"/>
      <c r="K205" s="73"/>
      <c r="L205" s="73"/>
      <c r="M205" s="73"/>
      <c r="N205" s="73"/>
      <c r="O205" s="3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s="56" customFormat="1" x14ac:dyDescent="0.25">
      <c r="A206" s="8"/>
      <c r="B206" s="71"/>
      <c r="C206" s="72"/>
      <c r="D206" s="72"/>
      <c r="E206" s="72"/>
      <c r="F206" s="72"/>
      <c r="G206" s="72"/>
      <c r="H206" s="3"/>
      <c r="I206" s="3"/>
      <c r="J206" s="73"/>
      <c r="K206" s="73"/>
      <c r="L206" s="73"/>
      <c r="M206" s="73"/>
      <c r="N206" s="73"/>
      <c r="O206" s="3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s="56" customFormat="1" x14ac:dyDescent="0.25">
      <c r="A207" s="8"/>
      <c r="B207" s="71"/>
      <c r="C207" s="72"/>
      <c r="D207" s="72"/>
      <c r="E207" s="72"/>
      <c r="F207" s="72"/>
      <c r="G207" s="72"/>
      <c r="H207" s="3"/>
      <c r="I207" s="3"/>
      <c r="J207" s="73"/>
      <c r="K207" s="73"/>
      <c r="L207" s="73"/>
      <c r="M207" s="73"/>
      <c r="N207" s="73"/>
      <c r="O207" s="3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s="56" customFormat="1" x14ac:dyDescent="0.25">
      <c r="A208" s="8"/>
      <c r="B208" s="71"/>
      <c r="C208" s="72"/>
      <c r="D208" s="72"/>
      <c r="E208" s="72"/>
      <c r="F208" s="72"/>
      <c r="G208" s="72"/>
      <c r="H208" s="3"/>
      <c r="I208" s="3"/>
      <c r="J208" s="73"/>
      <c r="K208" s="73"/>
      <c r="L208" s="73"/>
      <c r="M208" s="73"/>
      <c r="N208" s="73"/>
      <c r="O208" s="3"/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s="56" customFormat="1" x14ac:dyDescent="0.25">
      <c r="A209" s="8"/>
      <c r="B209" s="71"/>
      <c r="C209" s="72"/>
      <c r="D209" s="72"/>
      <c r="E209" s="72"/>
      <c r="F209" s="72"/>
      <c r="G209" s="72"/>
      <c r="H209" s="3"/>
      <c r="I209" s="3"/>
      <c r="J209" s="73"/>
      <c r="K209" s="73"/>
      <c r="L209" s="73"/>
      <c r="M209" s="73"/>
      <c r="N209" s="73"/>
      <c r="O209" s="3"/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s="56" customFormat="1" x14ac:dyDescent="0.25">
      <c r="A210" s="8"/>
      <c r="B210" s="71"/>
      <c r="C210" s="72"/>
      <c r="D210" s="72"/>
      <c r="E210" s="72"/>
      <c r="F210" s="72"/>
      <c r="G210" s="72"/>
      <c r="H210" s="3"/>
      <c r="I210" s="3"/>
      <c r="J210" s="73"/>
      <c r="K210" s="73"/>
      <c r="L210" s="73"/>
      <c r="M210" s="73"/>
      <c r="N210" s="73"/>
      <c r="O210" s="3"/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s="56" customFormat="1" x14ac:dyDescent="0.25">
      <c r="A211" s="8"/>
      <c r="B211" s="71"/>
      <c r="C211" s="72"/>
      <c r="D211" s="72"/>
      <c r="E211" s="72"/>
      <c r="F211" s="72"/>
      <c r="G211" s="72"/>
      <c r="H211" s="3"/>
      <c r="I211" s="3"/>
      <c r="J211" s="73"/>
      <c r="K211" s="73"/>
      <c r="L211" s="73"/>
      <c r="M211" s="73"/>
      <c r="N211" s="73"/>
      <c r="O211" s="3"/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s="56" customFormat="1" x14ac:dyDescent="0.25">
      <c r="A212" s="8"/>
      <c r="B212" s="71"/>
      <c r="C212" s="72"/>
      <c r="D212" s="72"/>
      <c r="E212" s="72"/>
      <c r="F212" s="72"/>
      <c r="G212" s="72"/>
      <c r="H212" s="3"/>
      <c r="I212" s="3"/>
      <c r="J212" s="73"/>
      <c r="K212" s="73"/>
      <c r="L212" s="73"/>
      <c r="M212" s="73"/>
      <c r="N212" s="73"/>
      <c r="O212" s="3"/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s="56" customFormat="1" x14ac:dyDescent="0.25">
      <c r="A213" s="8"/>
      <c r="B213" s="71"/>
      <c r="C213" s="72"/>
      <c r="D213" s="72"/>
      <c r="E213" s="72"/>
      <c r="F213" s="72"/>
      <c r="G213" s="72"/>
      <c r="H213" s="3"/>
      <c r="I213" s="3"/>
      <c r="J213" s="73"/>
      <c r="K213" s="73"/>
      <c r="L213" s="73"/>
      <c r="M213" s="73"/>
      <c r="N213" s="73"/>
      <c r="O213" s="3"/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s="56" customFormat="1" x14ac:dyDescent="0.25">
      <c r="A214" s="8"/>
      <c r="B214" s="71"/>
      <c r="C214" s="72"/>
      <c r="D214" s="72"/>
      <c r="E214" s="72"/>
      <c r="F214" s="72"/>
      <c r="G214" s="72"/>
      <c r="H214" s="3"/>
      <c r="I214" s="3"/>
      <c r="J214" s="73"/>
      <c r="K214" s="73"/>
      <c r="L214" s="73"/>
      <c r="M214" s="73"/>
      <c r="N214" s="73"/>
      <c r="O214" s="3"/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s="56" customFormat="1" x14ac:dyDescent="0.25">
      <c r="A215" s="8"/>
      <c r="B215" s="71"/>
      <c r="C215" s="72"/>
      <c r="D215" s="72"/>
      <c r="E215" s="72"/>
      <c r="F215" s="72"/>
      <c r="G215" s="72"/>
      <c r="H215" s="3"/>
      <c r="I215" s="3"/>
      <c r="J215" s="73"/>
      <c r="K215" s="73"/>
      <c r="L215" s="73"/>
      <c r="M215" s="73"/>
      <c r="N215" s="73"/>
      <c r="O215" s="3"/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s="56" customFormat="1" x14ac:dyDescent="0.25">
      <c r="A216" s="8"/>
      <c r="B216" s="71"/>
      <c r="C216" s="72"/>
      <c r="D216" s="72"/>
      <c r="E216" s="72"/>
      <c r="F216" s="72"/>
      <c r="G216" s="72"/>
      <c r="H216" s="3"/>
      <c r="I216" s="3"/>
      <c r="J216" s="73"/>
      <c r="K216" s="73"/>
      <c r="L216" s="73"/>
      <c r="M216" s="73"/>
      <c r="N216" s="73"/>
      <c r="O216" s="3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s="56" customFormat="1" x14ac:dyDescent="0.25">
      <c r="A217" s="8"/>
      <c r="B217" s="71"/>
      <c r="C217" s="72"/>
      <c r="D217" s="72"/>
      <c r="E217" s="72"/>
      <c r="F217" s="72"/>
      <c r="G217" s="72"/>
      <c r="H217" s="3"/>
      <c r="I217" s="3"/>
      <c r="J217" s="73"/>
      <c r="K217" s="73"/>
      <c r="L217" s="73"/>
      <c r="M217" s="73"/>
      <c r="N217" s="73"/>
      <c r="O217" s="3"/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s="56" customFormat="1" x14ac:dyDescent="0.25">
      <c r="A218" s="8"/>
      <c r="B218" s="71"/>
      <c r="C218" s="72"/>
      <c r="D218" s="72"/>
      <c r="E218" s="72"/>
      <c r="F218" s="72"/>
      <c r="G218" s="72"/>
      <c r="H218" s="3"/>
      <c r="I218" s="3"/>
      <c r="J218" s="73"/>
      <c r="K218" s="73"/>
      <c r="L218" s="73"/>
      <c r="M218" s="73"/>
      <c r="N218" s="73"/>
      <c r="O218" s="3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s="56" customFormat="1" x14ac:dyDescent="0.25">
      <c r="A219" s="8"/>
      <c r="B219" s="71"/>
      <c r="C219" s="72"/>
      <c r="D219" s="72"/>
      <c r="E219" s="72"/>
      <c r="F219" s="72"/>
      <c r="G219" s="72"/>
      <c r="H219" s="3"/>
      <c r="I219" s="3"/>
      <c r="J219" s="73"/>
      <c r="K219" s="73"/>
      <c r="L219" s="73"/>
      <c r="M219" s="73"/>
      <c r="N219" s="73"/>
      <c r="O219" s="3"/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s="56" customFormat="1" x14ac:dyDescent="0.25">
      <c r="A220" s="8"/>
      <c r="B220" s="71"/>
      <c r="C220" s="72"/>
      <c r="D220" s="72"/>
      <c r="E220" s="72"/>
      <c r="F220" s="72"/>
      <c r="G220" s="72"/>
      <c r="H220" s="3"/>
      <c r="I220" s="3"/>
      <c r="J220" s="73"/>
      <c r="K220" s="73"/>
      <c r="L220" s="73"/>
      <c r="M220" s="73"/>
      <c r="N220" s="73"/>
      <c r="O220" s="3"/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s="56" customFormat="1" x14ac:dyDescent="0.25">
      <c r="A221" s="8"/>
      <c r="B221" s="71"/>
      <c r="C221" s="72"/>
      <c r="D221" s="72"/>
      <c r="E221" s="72"/>
      <c r="F221" s="72"/>
      <c r="G221" s="72"/>
      <c r="H221" s="3"/>
      <c r="I221" s="3"/>
      <c r="J221" s="73"/>
      <c r="K221" s="73"/>
      <c r="L221" s="73"/>
      <c r="M221" s="73"/>
      <c r="N221" s="73"/>
      <c r="O221" s="3"/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s="56" customFormat="1" x14ac:dyDescent="0.25">
      <c r="A222" s="8"/>
      <c r="B222" s="71"/>
      <c r="C222" s="72"/>
      <c r="D222" s="72"/>
      <c r="E222" s="72"/>
      <c r="F222" s="72"/>
      <c r="G222" s="72"/>
      <c r="H222" s="3"/>
      <c r="I222" s="3"/>
      <c r="J222" s="73"/>
      <c r="K222" s="73"/>
      <c r="L222" s="73"/>
      <c r="M222" s="73"/>
      <c r="N222" s="73"/>
      <c r="O222" s="3"/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s="56" customFormat="1" x14ac:dyDescent="0.25">
      <c r="A223" s="8"/>
      <c r="B223" s="71"/>
      <c r="C223" s="72"/>
      <c r="D223" s="72"/>
      <c r="E223" s="72"/>
      <c r="F223" s="72"/>
      <c r="G223" s="72"/>
      <c r="H223" s="3"/>
      <c r="I223" s="3"/>
      <c r="J223" s="73"/>
      <c r="K223" s="73"/>
      <c r="L223" s="73"/>
      <c r="M223" s="73"/>
      <c r="N223" s="73"/>
      <c r="O223" s="3"/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s="56" customFormat="1" x14ac:dyDescent="0.25">
      <c r="A224" s="8"/>
      <c r="B224" s="71"/>
      <c r="C224" s="72"/>
      <c r="D224" s="72"/>
      <c r="E224" s="72"/>
      <c r="F224" s="72"/>
      <c r="G224" s="72"/>
      <c r="H224" s="3"/>
      <c r="I224" s="3"/>
      <c r="J224" s="73"/>
      <c r="K224" s="73"/>
      <c r="L224" s="73"/>
      <c r="M224" s="73"/>
      <c r="N224" s="73"/>
      <c r="O224" s="3"/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s="56" customFormat="1" x14ac:dyDescent="0.25">
      <c r="A225" s="8"/>
      <c r="B225" s="71"/>
      <c r="C225" s="72"/>
      <c r="D225" s="72"/>
      <c r="E225" s="72"/>
      <c r="F225" s="72"/>
      <c r="G225" s="72"/>
      <c r="H225" s="3"/>
      <c r="I225" s="3"/>
      <c r="J225" s="73"/>
      <c r="K225" s="73"/>
      <c r="L225" s="73"/>
      <c r="M225" s="73"/>
      <c r="N225" s="73"/>
      <c r="O225" s="3"/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s="56" customFormat="1" x14ac:dyDescent="0.25">
      <c r="A226" s="8"/>
      <c r="B226" s="71"/>
      <c r="C226" s="72"/>
      <c r="D226" s="72"/>
      <c r="E226" s="72"/>
      <c r="F226" s="72"/>
      <c r="G226" s="72"/>
      <c r="H226" s="3"/>
      <c r="I226" s="3"/>
      <c r="J226" s="73"/>
      <c r="K226" s="73"/>
      <c r="L226" s="73"/>
      <c r="M226" s="73"/>
      <c r="N226" s="73"/>
      <c r="O226" s="3"/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s="56" customFormat="1" x14ac:dyDescent="0.25">
      <c r="A227" s="8"/>
      <c r="B227" s="71"/>
      <c r="C227" s="72"/>
      <c r="D227" s="72"/>
      <c r="E227" s="72"/>
      <c r="F227" s="72"/>
      <c r="G227" s="72"/>
      <c r="H227" s="3"/>
      <c r="I227" s="3"/>
      <c r="J227" s="73"/>
      <c r="K227" s="73"/>
      <c r="L227" s="73"/>
      <c r="M227" s="73"/>
      <c r="N227" s="73"/>
      <c r="O227" s="3"/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s="56" customFormat="1" x14ac:dyDescent="0.25">
      <c r="A228" s="8"/>
      <c r="B228" s="71"/>
      <c r="C228" s="72"/>
      <c r="D228" s="72"/>
      <c r="E228" s="72"/>
      <c r="F228" s="72"/>
      <c r="G228" s="72"/>
      <c r="H228" s="3"/>
      <c r="I228" s="3"/>
      <c r="J228" s="73"/>
      <c r="K228" s="73"/>
      <c r="L228" s="73"/>
      <c r="M228" s="73"/>
      <c r="N228" s="73"/>
      <c r="O228" s="3"/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s="56" customFormat="1" x14ac:dyDescent="0.25">
      <c r="A229" s="8"/>
      <c r="B229" s="71"/>
      <c r="C229" s="72"/>
      <c r="D229" s="72"/>
      <c r="E229" s="72"/>
      <c r="F229" s="72"/>
      <c r="G229" s="72"/>
      <c r="H229" s="3"/>
      <c r="I229" s="3"/>
      <c r="J229" s="73"/>
      <c r="K229" s="73"/>
      <c r="L229" s="73"/>
      <c r="M229" s="73"/>
      <c r="N229" s="73"/>
      <c r="O229" s="3"/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s="56" customFormat="1" x14ac:dyDescent="0.25">
      <c r="A230" s="8"/>
      <c r="B230" s="71"/>
      <c r="C230" s="72"/>
      <c r="D230" s="72"/>
      <c r="E230" s="72"/>
      <c r="F230" s="72"/>
      <c r="G230" s="72"/>
      <c r="H230" s="3"/>
      <c r="I230" s="3"/>
      <c r="J230" s="73"/>
      <c r="K230" s="73"/>
      <c r="L230" s="73"/>
      <c r="M230" s="73"/>
      <c r="N230" s="73"/>
      <c r="O230" s="3"/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s="56" customFormat="1" x14ac:dyDescent="0.25">
      <c r="A231" s="8"/>
      <c r="B231" s="71"/>
      <c r="C231" s="72"/>
      <c r="D231" s="72"/>
      <c r="E231" s="72"/>
      <c r="F231" s="72"/>
      <c r="G231" s="72"/>
      <c r="H231" s="3"/>
      <c r="I231" s="3"/>
      <c r="J231" s="73"/>
      <c r="K231" s="73"/>
      <c r="L231" s="73"/>
      <c r="M231" s="73"/>
      <c r="N231" s="73"/>
      <c r="O231" s="3"/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s="56" customFormat="1" x14ac:dyDescent="0.25">
      <c r="A232" s="8"/>
      <c r="B232" s="71"/>
      <c r="C232" s="72"/>
      <c r="D232" s="72"/>
      <c r="E232" s="72"/>
      <c r="F232" s="72"/>
      <c r="G232" s="72"/>
      <c r="H232" s="3"/>
      <c r="I232" s="3"/>
      <c r="J232" s="73"/>
      <c r="K232" s="73"/>
      <c r="L232" s="73"/>
      <c r="M232" s="73"/>
      <c r="N232" s="73"/>
      <c r="O232" s="3"/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s="56" customFormat="1" x14ac:dyDescent="0.25">
      <c r="A233" s="8"/>
      <c r="B233" s="71"/>
      <c r="C233" s="72"/>
      <c r="D233" s="72"/>
      <c r="E233" s="72"/>
      <c r="F233" s="72"/>
      <c r="G233" s="72"/>
      <c r="H233" s="3"/>
      <c r="I233" s="3"/>
      <c r="J233" s="73"/>
      <c r="K233" s="73"/>
      <c r="L233" s="73"/>
      <c r="M233" s="73"/>
      <c r="N233" s="73"/>
      <c r="O233" s="3"/>
      <c r="P233" s="3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s="56" customFormat="1" x14ac:dyDescent="0.25">
      <c r="A234" s="8"/>
      <c r="B234" s="71"/>
      <c r="C234" s="72"/>
      <c r="D234" s="72"/>
      <c r="E234" s="72"/>
      <c r="F234" s="72"/>
      <c r="G234" s="72"/>
      <c r="H234" s="3"/>
      <c r="I234" s="3"/>
      <c r="J234" s="73"/>
      <c r="K234" s="73"/>
      <c r="L234" s="3"/>
      <c r="M234" s="3"/>
      <c r="N234" s="3"/>
      <c r="O234" s="3"/>
      <c r="P234" s="3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s="56" customFormat="1" x14ac:dyDescent="0.25">
      <c r="A235" s="8"/>
      <c r="B235" s="71"/>
      <c r="C235" s="72"/>
      <c r="D235" s="72"/>
      <c r="E235" s="72"/>
      <c r="F235" s="72"/>
      <c r="G235" s="72"/>
      <c r="H235" s="3"/>
      <c r="I235" s="3"/>
      <c r="J235" s="73"/>
      <c r="K235" s="73"/>
      <c r="L235" s="3"/>
      <c r="M235" s="3"/>
      <c r="N235" s="3"/>
      <c r="O235" s="3"/>
      <c r="P235" s="3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s="56" customFormat="1" x14ac:dyDescent="0.25">
      <c r="A236" s="8"/>
      <c r="B236" s="71"/>
      <c r="C236" s="72"/>
      <c r="D236" s="72"/>
      <c r="E236" s="72"/>
      <c r="F236" s="72"/>
      <c r="G236" s="72"/>
      <c r="H236" s="3"/>
      <c r="I236" s="3"/>
      <c r="J236" s="73"/>
      <c r="K236" s="73"/>
      <c r="L236" s="3"/>
      <c r="M236" s="3"/>
      <c r="N236" s="3"/>
      <c r="O236" s="3"/>
      <c r="P236" s="3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s="56" customFormat="1" x14ac:dyDescent="0.25">
      <c r="A237" s="8"/>
      <c r="B237" s="71"/>
      <c r="C237" s="72"/>
      <c r="D237" s="72"/>
      <c r="E237" s="72"/>
      <c r="F237" s="72"/>
      <c r="G237" s="72"/>
      <c r="H237" s="3"/>
      <c r="I237" s="3"/>
      <c r="J237" s="73"/>
      <c r="K237" s="73"/>
      <c r="L237" s="3"/>
      <c r="M237" s="3"/>
      <c r="N237" s="3"/>
      <c r="O237" s="3"/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s="56" customFormat="1" x14ac:dyDescent="0.25">
      <c r="A238" s="8"/>
      <c r="B238" s="71"/>
      <c r="C238" s="72"/>
      <c r="D238" s="72"/>
      <c r="E238" s="72"/>
      <c r="F238" s="72"/>
      <c r="G238" s="72"/>
      <c r="H238" s="3"/>
      <c r="I238" s="3"/>
      <c r="J238" s="73"/>
      <c r="K238" s="73"/>
      <c r="L238" s="3"/>
      <c r="M238" s="3"/>
      <c r="N238" s="3"/>
      <c r="O238" s="3"/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s="56" customFormat="1" x14ac:dyDescent="0.25">
      <c r="A239" s="8"/>
      <c r="B239" s="71"/>
      <c r="C239" s="72"/>
      <c r="D239" s="72"/>
      <c r="E239" s="72"/>
      <c r="F239" s="72"/>
      <c r="G239" s="72"/>
      <c r="H239" s="3"/>
      <c r="I239" s="3"/>
      <c r="J239" s="73"/>
      <c r="K239" s="73"/>
      <c r="L239" s="3"/>
      <c r="M239" s="3"/>
      <c r="N239" s="3"/>
      <c r="O239" s="3"/>
      <c r="P239" s="3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s="56" customFormat="1" x14ac:dyDescent="0.25">
      <c r="A240" s="8"/>
      <c r="B240" s="71"/>
      <c r="C240" s="72"/>
      <c r="D240" s="72"/>
      <c r="E240" s="72"/>
      <c r="F240" s="72"/>
      <c r="G240" s="72"/>
      <c r="H240" s="3"/>
      <c r="I240" s="3"/>
      <c r="J240" s="73"/>
      <c r="K240" s="73"/>
      <c r="L240" s="3"/>
      <c r="M240" s="3"/>
      <c r="N240" s="3"/>
      <c r="O240" s="3"/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s="56" customFormat="1" x14ac:dyDescent="0.25">
      <c r="A241" s="8"/>
      <c r="B241" s="71"/>
      <c r="C241" s="72"/>
      <c r="D241" s="72"/>
      <c r="E241" s="72"/>
      <c r="F241" s="72"/>
      <c r="G241" s="72"/>
      <c r="H241" s="3"/>
      <c r="I241" s="3"/>
      <c r="J241" s="73"/>
      <c r="K241" s="73"/>
      <c r="L241" s="3"/>
      <c r="M241" s="3"/>
      <c r="N241" s="3"/>
      <c r="O241" s="3"/>
      <c r="P241" s="3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s="56" customFormat="1" x14ac:dyDescent="0.25">
      <c r="A242" s="8"/>
      <c r="B242" s="71"/>
      <c r="C242" s="72"/>
      <c r="D242" s="72"/>
      <c r="E242" s="72"/>
      <c r="F242" s="72"/>
      <c r="G242" s="72"/>
      <c r="H242" s="3"/>
      <c r="I242" s="3"/>
      <c r="J242" s="73"/>
      <c r="K242" s="73"/>
      <c r="L242" s="3"/>
      <c r="M242" s="3"/>
      <c r="N242" s="3"/>
      <c r="O242" s="3"/>
      <c r="P242" s="3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s="56" customFormat="1" x14ac:dyDescent="0.25">
      <c r="A243" s="8"/>
      <c r="B243" s="71"/>
      <c r="C243" s="72"/>
      <c r="D243" s="72"/>
      <c r="E243" s="72"/>
      <c r="F243" s="72"/>
      <c r="G243" s="72"/>
      <c r="H243" s="3"/>
      <c r="I243" s="3"/>
      <c r="J243" s="73"/>
      <c r="K243" s="73"/>
      <c r="L243" s="3"/>
      <c r="M243" s="3"/>
      <c r="N243" s="3"/>
      <c r="O243" s="3"/>
      <c r="P243" s="3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x14ac:dyDescent="0.25">
      <c r="C244" s="76"/>
      <c r="D244" s="76"/>
      <c r="E244" s="76"/>
      <c r="F244" s="76"/>
      <c r="G244" s="76"/>
    </row>
    <row r="245" spans="1:30" x14ac:dyDescent="0.25">
      <c r="C245" s="76"/>
      <c r="D245" s="76"/>
      <c r="E245" s="76"/>
      <c r="F245" s="76"/>
      <c r="G245" s="76"/>
    </row>
    <row r="246" spans="1:30" x14ac:dyDescent="0.25">
      <c r="C246" s="76"/>
      <c r="D246" s="76"/>
      <c r="E246" s="76"/>
      <c r="F246" s="76"/>
      <c r="G246" s="76"/>
    </row>
    <row r="247" spans="1:30" x14ac:dyDescent="0.25">
      <c r="C247" s="76"/>
      <c r="D247" s="76"/>
      <c r="E247" s="76"/>
      <c r="F247" s="76"/>
      <c r="G247" s="76"/>
    </row>
    <row r="248" spans="1:30" x14ac:dyDescent="0.25">
      <c r="C248" s="76"/>
      <c r="D248" s="76"/>
      <c r="E248" s="76"/>
      <c r="F248" s="76"/>
      <c r="G248" s="76"/>
    </row>
    <row r="249" spans="1:30" x14ac:dyDescent="0.25">
      <c r="C249" s="76"/>
      <c r="D249" s="76"/>
      <c r="E249" s="76"/>
      <c r="F249" s="76"/>
      <c r="G249" s="76"/>
    </row>
    <row r="250" spans="1:30" x14ac:dyDescent="0.25">
      <c r="C250" s="76"/>
      <c r="D250" s="76"/>
      <c r="E250" s="76"/>
      <c r="F250" s="76"/>
      <c r="G250" s="76"/>
    </row>
    <row r="251" spans="1:30" x14ac:dyDescent="0.25">
      <c r="C251" s="76"/>
      <c r="D251" s="76"/>
      <c r="E251" s="76"/>
      <c r="F251" s="76"/>
      <c r="G251" s="76"/>
    </row>
  </sheetData>
  <mergeCells count="44">
    <mergeCell ref="A2:N3"/>
    <mergeCell ref="A4:A6"/>
    <mergeCell ref="B4:B6"/>
    <mergeCell ref="C4:G4"/>
    <mergeCell ref="H4:H6"/>
    <mergeCell ref="I4:I6"/>
    <mergeCell ref="J4:N4"/>
    <mergeCell ref="C5:C6"/>
    <mergeCell ref="D5:G5"/>
    <mergeCell ref="J5:J6"/>
    <mergeCell ref="A52:N52"/>
    <mergeCell ref="K5:N5"/>
    <mergeCell ref="A10:N10"/>
    <mergeCell ref="A13:N13"/>
    <mergeCell ref="A20:N20"/>
    <mergeCell ref="A23:N23"/>
    <mergeCell ref="A28:N28"/>
    <mergeCell ref="A34:N34"/>
    <mergeCell ref="A38:N38"/>
    <mergeCell ref="A42:N42"/>
    <mergeCell ref="A46:N46"/>
    <mergeCell ref="A49:N49"/>
    <mergeCell ref="A116:N116"/>
    <mergeCell ref="A57:N57"/>
    <mergeCell ref="A63:N63"/>
    <mergeCell ref="A69:N69"/>
    <mergeCell ref="A72:N72"/>
    <mergeCell ref="A76:N76"/>
    <mergeCell ref="A81:N81"/>
    <mergeCell ref="A91:N91"/>
    <mergeCell ref="A97:N97"/>
    <mergeCell ref="A102:N102"/>
    <mergeCell ref="A108:N108"/>
    <mergeCell ref="A113:N113"/>
    <mergeCell ref="A142:N142"/>
    <mergeCell ref="A145:N145"/>
    <mergeCell ref="A150:N150"/>
    <mergeCell ref="J155:N155"/>
    <mergeCell ref="A119:N119"/>
    <mergeCell ref="A123:N123"/>
    <mergeCell ref="A127:N127"/>
    <mergeCell ref="A130:N130"/>
    <mergeCell ref="A134:N134"/>
    <mergeCell ref="A138:N138"/>
  </mergeCells>
  <pageMargins left="0.23622047244094491" right="0.23622047244094491" top="0.31496062992125984" bottom="0.31496062992125984" header="0.31496062992125984" footer="0.31496062992125984"/>
  <pageSetup paperSize="9" scale="58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2018-03-20T13:57:28Z</dcterms:modified>
</cp:coreProperties>
</file>