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отче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'отчет'!$7:$9</definedName>
    <definedName name="_xlnm.Print_Area" localSheetId="0">'отчет'!$A$6:$E$38</definedName>
  </definedNames>
  <calcPr fullCalcOnLoad="1"/>
</workbook>
</file>

<file path=xl/sharedStrings.xml><?xml version="1.0" encoding="utf-8"?>
<sst xmlns="http://schemas.openxmlformats.org/spreadsheetml/2006/main" count="53" uniqueCount="45">
  <si>
    <t>о социально-экономическом развитии</t>
  </si>
  <si>
    <t>ПОКАЗАТЕЛИ</t>
  </si>
  <si>
    <t>1. ПРОМЫШЛЕННОСТЬ</t>
  </si>
  <si>
    <t>Производство по основным видам продукции:</t>
  </si>
  <si>
    <t>Пластикаты поливилхлоридные</t>
  </si>
  <si>
    <t>Обои</t>
  </si>
  <si>
    <t>- в действующих ценах</t>
  </si>
  <si>
    <t>Темп роста, %</t>
  </si>
  <si>
    <t>Единица изм.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</si>
  <si>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</si>
  <si>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</si>
  <si>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</si>
  <si>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</si>
  <si>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Серная кислота, олеум</t>
  </si>
  <si>
    <t>Кирпич строительный</t>
  </si>
  <si>
    <t>Минеральные удобрения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</si>
  <si>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</si>
  <si>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</si>
  <si>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</si>
  <si>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t>Статистические показатели</t>
  </si>
  <si>
    <t>человек</t>
  </si>
  <si>
    <t>млн. руб.</t>
  </si>
  <si>
    <t>млн.руб.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</si>
  <si>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предприятиям крупного и среднего бизнеса)</t>
  </si>
  <si>
    <t>млн.   руб</t>
  </si>
  <si>
    <t>тыс.тн</t>
  </si>
  <si>
    <t>млн. усл. кирп</t>
  </si>
  <si>
    <t>тыс.усл.кус.</t>
  </si>
  <si>
    <t>Изделия из стекловолокна</t>
  </si>
  <si>
    <t>тыс.м3</t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</si>
  <si>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</t>
    </r>
    <r>
      <rPr>
        <sz val="12"/>
        <rFont val="Times New Roman"/>
        <family val="1"/>
      </rPr>
      <t xml:space="preserve">по предприятиям крупного и среднего бизнеса) </t>
    </r>
  </si>
  <si>
    <r>
      <t xml:space="preserve">Оборот розничной торговли </t>
    </r>
    <r>
      <rPr>
        <i/>
        <sz val="12"/>
        <rFont val="Times New Roman"/>
        <family val="1"/>
      </rPr>
      <t>(в действующих ценах каждого года)</t>
    </r>
  </si>
  <si>
    <r>
      <t xml:space="preserve">Оборот оптовой торговли </t>
    </r>
    <r>
      <rPr>
        <i/>
        <sz val="12"/>
        <rFont val="Times New Roman"/>
        <family val="1"/>
      </rPr>
      <t>(в действующих ценах каждого года)</t>
    </r>
  </si>
  <si>
    <r>
      <rPr>
        <b/>
        <sz val="12"/>
        <rFont val="Times New Roman"/>
        <family val="1"/>
      </rPr>
      <t>Оборот общественного питания</t>
    </r>
    <r>
      <rPr>
        <sz val="12"/>
        <rFont val="Times New Roman"/>
        <family val="1"/>
      </rPr>
      <t xml:space="preserve"> (в действующих ценах каждого года)</t>
    </r>
  </si>
  <si>
    <r>
      <t xml:space="preserve">Обьем платных услуг населению </t>
    </r>
    <r>
      <rPr>
        <sz val="12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</si>
  <si>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2"/>
        <rFont val="Times New Roman"/>
        <family val="1"/>
      </rPr>
      <t xml:space="preserve"> (по предприятиям крупного и среднего бизнеса)</t>
    </r>
  </si>
  <si>
    <t xml:space="preserve">Статистические показатели о социально-экономическом развитии городского поселения Воскресенск  за 9 месяцев 2018 года.               </t>
  </si>
  <si>
    <t>9 месяцев 2018 года</t>
  </si>
  <si>
    <t>9 месяцев 2017 года</t>
  </si>
  <si>
    <t>Начальник отдела контрактной службы и экономики
администрации городского поселения Воскресенск</t>
  </si>
  <si>
    <t>Ефремова О.М.</t>
  </si>
  <si>
    <t>руб.</t>
  </si>
  <si>
    <t>Среднесписочная численность работников (по предприятиям крупного и среднего бизнеса)</t>
  </si>
  <si>
    <t>Фонд начисленной заработной платы (по предприятиям крупного и среднего бизнеса)</t>
  </si>
  <si>
    <t>Средняя заработная плата с начала года (по предприятиям крупного и среднего бизнеса)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</si>
</sst>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0"/>
    <numFmt numFmtId="180" formatCode="0.000000"/>
    <numFmt numFmtId="181" formatCode="0.00000"/>
    <numFmt numFmtId="182" formatCode="0.00000000"/>
    <numFmt numFmtId="183" formatCode="0.000000000"/>
    <numFmt numFmtId="184" formatCode="#,##0.00&quot;р.&quot;"/>
    <numFmt numFmtId="185" formatCode="#,##0.0_р_."/>
    <numFmt numFmtId="186" formatCode="#,##0.00_р_."/>
    <numFmt numFmtId="187" formatCode="_-* #,##0.0_р_._-;\-* #,##0.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172" fontId="10" fillId="33" borderId="0" xfId="0" applyNumberFormat="1" applyFont="1" applyFill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6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1" fontId="2" fillId="33" borderId="12" xfId="0" applyNumberFormat="1" applyFont="1" applyFill="1" applyBorder="1" applyAlignment="1">
      <alignment horizontal="center" vertical="center" wrapText="1"/>
    </xf>
    <xf numFmtId="186" fontId="54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171" fontId="2" fillId="33" borderId="12" xfId="6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79;&#1086;&#1088;&#1086;&#1074;&#1072;\&#1057;&#1058;&#1040;&#1058;&#1048;&#1057;&#1058;&#1048;&#1050;&#1040;\2018%20&#1075;&#1086;&#1076;\&#1055;-1\&#1087;-1(&#1084;&#1086;&#1089;&#1086;&#1073;&#1083;&#1089;&#1090;&#1072;&#1090;)_&#1089;&#1077;&#1085;&#1090;&#1103;&#1073;&#1088;&#110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79;&#1086;&#1088;&#1086;&#1074;&#1072;\&#1057;&#1058;&#1040;&#1058;&#1048;&#1057;&#1058;&#1048;&#1050;&#1040;\2018%20&#1075;&#1086;&#1076;\&#1055;-2\&#1087;-2_3&#1082;&#1074;&#1072;&#1088;&#1090;&#1072;&#1083;_ful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79;&#1086;&#1088;&#1086;&#1074;&#1072;\&#1057;&#1058;&#1040;&#1058;&#1048;&#1057;&#1058;&#1048;&#1050;&#1040;\2018%20&#1075;&#1086;&#1076;\&#1055;4\&#1087;-4(&#1052;&#1086;&#1089;&#1086;&#1073;&#1083;&#1089;&#1090;&#1072;&#1090;)_full%20&#1089;&#1077;&#1085;&#1090;&#1103;&#1073;&#1088;&#1100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79;&#1086;&#1088;&#1086;&#1074;&#1072;\&#1057;&#1058;&#1040;&#1058;&#1048;&#1057;&#1058;&#1048;&#1050;&#1040;\2018%20&#1075;&#1086;&#1076;\&#1055;-3\&#1055;-3_&#1089;&#1077;&#1085;&#1090;&#1103;&#1073;&#1088;&#1100;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79;&#1086;&#1088;&#1086;&#1074;&#1072;\&#1057;&#1058;&#1040;&#1058;&#1048;&#1057;&#1058;&#1048;&#1050;&#1040;\2017%20&#1075;&#1086;&#1076;\&#1055;-1\&#1087;-1(&#1084;&#1086;&#1089;&#1086;&#1073;&#1083;&#1089;&#1090;&#1072;&#1090;)OKTMO%20&#1089;&#1077;&#1085;&#1090;&#1103;&#1073;&#1088;&#1100;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79;&#1086;&#1088;&#1086;&#1074;&#1072;\&#1057;&#1058;&#1040;&#1058;&#1048;&#1057;&#1058;&#1048;&#1050;&#1040;\2018%20&#1075;&#1086;&#1076;\&#1055;-1\&#1087;-1(&#1091;&#1089;&#1083;&#1091;&#1075;&#1080;)&#1089;&#1077;&#1085;&#1090;&#1103;&#1073;&#1088;&#1100;_fu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79;&#1086;&#1088;&#1086;&#1074;&#1072;\&#1057;&#1058;&#1040;&#1058;&#1048;&#1057;&#1058;&#1048;&#1050;&#1040;\2018%20&#1075;&#1086;&#1076;\&#1055;-1\&#1087;-1(&#1091;&#1089;&#1083;&#1091;&#1075;&#1080;)&#1072;&#1074;&#1075;&#1091;&#1089;&#1090;_fu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79;&#1086;&#1088;&#1086;&#1074;&#1072;\&#1048;&#1058;&#1054;&#1043;&#1048;%20&#1057;&#1069;&#1056;\&#1048;&#1090;&#1086;&#1075;&#1080;%20&#1057;&#1069;&#1056;%202018\2%20&#1082;&#1074;&#1072;&#1088;&#1090;&#1072;&#1083;%202018\&#1086;&#1090;&#1095;&#1077;&#1090;%20&#1057;&#1069;&#1056;%202%20&#1082;&#1074;&#1072;&#1088;&#1090;&#1072;&#1083;%20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79;&#1086;&#1088;&#1086;&#1074;&#1072;\&#1048;&#1058;&#1054;&#1043;&#1048;%20&#1057;&#1069;&#1056;\&#1048;&#1090;&#1086;&#1075;&#1080;%20&#1057;&#1069;&#1056;%202017\3%20&#1082;&#1074;&#1072;&#1088;&#1090;&#1072;&#1083;%202017%20&#1075;&#1086;&#1076;&#1072;\&#1054;&#1058;&#1063;&#1045;&#1058;%20&#1057;&#1069;&#1056;%20&#1079;&#1072;%209%20&#1084;&#1077;&#1089;&#1103;&#1094;&#1077;&#107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мес"/>
      <sheetName val="Стр_02_мес"/>
      <sheetName val="Стр_03-05_кварт"/>
      <sheetName val="Стр_90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(неисп)"/>
      <sheetName val="Стр_29_мес"/>
      <sheetName val="Стр_30_мес"/>
      <sheetName val="Стр_31_мес"/>
      <sheetName val="Стр_32_мес"/>
      <sheetName val="Стр_50_1_мес"/>
      <sheetName val="Стр_50_2_мес"/>
      <sheetName val="Стр_70_мес"/>
      <sheetName val="Стр_80_мес"/>
    </sheetNames>
    <sheetDataSet>
      <sheetData sheetId="6">
        <row r="64">
          <cell r="L64">
            <v>193917</v>
          </cell>
          <cell r="N64">
            <v>176810</v>
          </cell>
        </row>
        <row r="67">
          <cell r="L67">
            <v>134651.7</v>
          </cell>
          <cell r="N67">
            <v>140253.2</v>
          </cell>
        </row>
        <row r="70">
          <cell r="L70">
            <v>4653351</v>
          </cell>
          <cell r="N70">
            <v>4222343</v>
          </cell>
        </row>
        <row r="73">
          <cell r="L73">
            <v>3588.8</v>
          </cell>
          <cell r="N73">
            <v>4406.2</v>
          </cell>
        </row>
        <row r="76">
          <cell r="L76">
            <v>10838984</v>
          </cell>
          <cell r="N76">
            <v>8531146</v>
          </cell>
        </row>
        <row r="79">
          <cell r="L79">
            <v>5141008</v>
          </cell>
          <cell r="N79">
            <v>5393419</v>
          </cell>
        </row>
        <row r="83">
          <cell r="L83">
            <v>4068956.8</v>
          </cell>
          <cell r="N83">
            <v>3562193.6</v>
          </cell>
        </row>
        <row r="90">
          <cell r="L90">
            <v>1040516.2</v>
          </cell>
          <cell r="N90">
            <v>732250.3</v>
          </cell>
        </row>
        <row r="96">
          <cell r="L96">
            <v>98353</v>
          </cell>
          <cell r="N96">
            <v>94269.7</v>
          </cell>
        </row>
        <row r="99">
          <cell r="L99">
            <v>6123.6</v>
          </cell>
          <cell r="N99">
            <v>25281.9</v>
          </cell>
        </row>
        <row r="102">
          <cell r="L102">
            <v>1087884.3</v>
          </cell>
          <cell r="N102">
            <v>1052056.3</v>
          </cell>
        </row>
        <row r="107">
          <cell r="L107">
            <v>330844.69999999995</v>
          </cell>
          <cell r="N107">
            <v>317717</v>
          </cell>
        </row>
      </sheetData>
      <sheetData sheetId="19">
        <row r="61">
          <cell r="L61">
            <v>6365964.699999999</v>
          </cell>
          <cell r="N61">
            <v>5881307.7</v>
          </cell>
        </row>
      </sheetData>
      <sheetData sheetId="23">
        <row r="59">
          <cell r="L59">
            <v>11724090.299999999</v>
          </cell>
          <cell r="N59">
            <v>9746938.099999998</v>
          </cell>
        </row>
      </sheetData>
      <sheetData sheetId="24">
        <row r="59">
          <cell r="L59">
            <v>144158</v>
          </cell>
          <cell r="N59">
            <v>128218.2</v>
          </cell>
        </row>
      </sheetData>
      <sheetData sheetId="30">
        <row r="106">
          <cell r="J106">
            <v>12658</v>
          </cell>
        </row>
        <row r="109">
          <cell r="J109">
            <v>12658</v>
          </cell>
        </row>
        <row r="118">
          <cell r="J118">
            <v>394.63</v>
          </cell>
        </row>
        <row r="121">
          <cell r="J121">
            <v>41.11</v>
          </cell>
        </row>
        <row r="124">
          <cell r="J124">
            <v>144.12</v>
          </cell>
        </row>
        <row r="127">
          <cell r="J127">
            <v>119.53</v>
          </cell>
        </row>
        <row r="130">
          <cell r="J130">
            <v>302.8</v>
          </cell>
        </row>
        <row r="133">
          <cell r="J133">
            <v>494.36</v>
          </cell>
        </row>
        <row r="136">
          <cell r="J136">
            <v>117.84</v>
          </cell>
        </row>
        <row r="139">
          <cell r="J139">
            <v>73.7</v>
          </cell>
        </row>
        <row r="142">
          <cell r="J142">
            <v>28977</v>
          </cell>
        </row>
        <row r="149">
          <cell r="J149">
            <v>85</v>
          </cell>
        </row>
        <row r="151">
          <cell r="J151">
            <v>20.36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-02_кварт"/>
      <sheetName val="Стр_03-04_кварт"/>
      <sheetName val="Стр_05-06_кварт"/>
      <sheetName val="Стр_07-08_кварт"/>
      <sheetName val="Стр_09_14_кварт"/>
      <sheetName val="Стр_10-13_кварт"/>
      <sheetName val="Стр_15-16_кварт"/>
      <sheetName val="Стр_20-24_кварт"/>
      <sheetName val="Стр_17-19_кварт"/>
      <sheetName val="Стр_31-34_кварт"/>
      <sheetName val="Стр_35-36_41-43_кварт"/>
      <sheetName val="Стр_37-40_кварт"/>
      <sheetName val="Стр_44_кварт"/>
    </sheetNames>
    <sheetDataSet>
      <sheetData sheetId="6">
        <row r="63">
          <cell r="J63">
            <v>3688639</v>
          </cell>
          <cell r="L63">
            <v>1102497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Гр_1_мес"/>
      <sheetName val="Стр_01_Гр_7_мес"/>
      <sheetName val="Стр_01_4030_мес"/>
      <sheetName val="Стр_01_Гр_2_мес"/>
      <sheetName val="Стр_01_Гр_8_мес"/>
      <sheetName val="Стр_01_4031_мес"/>
      <sheetName val="Стр_01_Гр_3_мес"/>
      <sheetName val="Стр_01_Гр_9_мес"/>
      <sheetName val="Стр_01_4032_мес"/>
      <sheetName val="Стр_01_Гр_4_мес"/>
      <sheetName val="Стр_01_Гр_10_мес"/>
      <sheetName val="Стр_01_4033_мес"/>
      <sheetName val="Стр_02_Гр_1_2_7_8_мес"/>
      <sheetName val="Стр_02_Гр_3_4_9_10_мес"/>
      <sheetName val="Стр_01_Гр_5_6_11_кварт"/>
      <sheetName val="Стр_02_Гр_5_6_11_кварт"/>
      <sheetName val="Стр_12-18_год(неисп)"/>
    </sheetNames>
    <sheetDataSet>
      <sheetData sheetId="6">
        <row r="62">
          <cell r="M62">
            <v>18248.267300000007</v>
          </cell>
          <cell r="N62">
            <v>16913.5446</v>
          </cell>
        </row>
      </sheetData>
      <sheetData sheetId="7">
        <row r="62">
          <cell r="M62">
            <v>6717880.4</v>
          </cell>
          <cell r="N62">
            <v>5808770.800000001</v>
          </cell>
        </row>
      </sheetData>
      <sheetData sheetId="8">
        <row r="62">
          <cell r="M62">
            <v>42503.9977349722</v>
          </cell>
          <cell r="N62">
            <v>39398.1782630379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-02_мес"/>
      <sheetName val="Стр_03_05-07_12_мес"/>
      <sheetName val="Стр_08-11_кварт(неисп)"/>
      <sheetName val="Стр_13_25_мес"/>
      <sheetName val="Стр_15-20_мес"/>
      <sheetName val="Стр_21-24_кварт(неисп)"/>
      <sheetName val="Стр_26-27_мес"/>
      <sheetName val="Стр_30-32_кварт"/>
      <sheetName val="Стр_33-35_кварт"/>
      <sheetName val="Стр_36_год(неисп)"/>
      <sheetName val="Стр_36-38_кварт"/>
      <sheetName val="Стр_39-41_кварт"/>
      <sheetName val="Стр_42_48-50_кварт"/>
      <sheetName val="Стр_43-47_кварт"/>
      <sheetName val="Стр_501_год"/>
      <sheetName val="Стр_51_кварт"/>
      <sheetName val="Стр_52_кварт"/>
      <sheetName val="Стр_53_кварт"/>
      <sheetName val="Стр_54_кварт"/>
      <sheetName val="Стр_55_кварт"/>
      <sheetName val="Стр_56_кварт"/>
      <sheetName val="Стр_57_кварт"/>
      <sheetName val="Стр_58_кварт"/>
      <sheetName val="Стр_59_кварт"/>
      <sheetName val="Стр_60_кварт"/>
      <sheetName val="Стр_61_кварт"/>
      <sheetName val="Стр_62_кварт"/>
      <sheetName val="Стр_63_кварт"/>
    </sheetNames>
    <sheetDataSet>
      <sheetData sheetId="6">
        <row r="59">
          <cell r="J59">
            <v>1911202</v>
          </cell>
          <cell r="K59">
            <v>-463172</v>
          </cell>
          <cell r="L59">
            <v>1927175</v>
          </cell>
          <cell r="M59">
            <v>-392198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мес"/>
      <sheetName val="Стр_02_мес"/>
      <sheetName val="Стр_03-05_кварт"/>
      <sheetName val="Стр_90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(неисп)"/>
      <sheetName val="Стр_29_мес"/>
      <sheetName val="Стр_30_мес"/>
      <sheetName val="Стр_31_мес"/>
      <sheetName val="Стр_32_мес"/>
      <sheetName val="Стр_50_1_мес"/>
      <sheetName val="Стр_50_2_мес"/>
      <sheetName val="Стр_70_мес"/>
      <sheetName val="Стр_80_мес"/>
    </sheetNames>
    <sheetDataSet>
      <sheetData sheetId="30">
        <row r="125">
          <cell r="J125">
            <v>13799</v>
          </cell>
        </row>
        <row r="128">
          <cell r="J128">
            <v>13799</v>
          </cell>
        </row>
        <row r="131">
          <cell r="J131">
            <v>335.53</v>
          </cell>
        </row>
        <row r="134">
          <cell r="J134">
            <v>38.17</v>
          </cell>
        </row>
        <row r="137">
          <cell r="J137">
            <v>126.15</v>
          </cell>
        </row>
        <row r="140">
          <cell r="J140">
            <v>8.4</v>
          </cell>
        </row>
        <row r="143">
          <cell r="J143">
            <v>106.54</v>
          </cell>
        </row>
        <row r="146">
          <cell r="J146">
            <v>324.93</v>
          </cell>
        </row>
        <row r="149">
          <cell r="J149">
            <v>440.55</v>
          </cell>
        </row>
        <row r="152">
          <cell r="J152">
            <v>77.71</v>
          </cell>
        </row>
        <row r="155">
          <cell r="J155">
            <v>37.91</v>
          </cell>
        </row>
        <row r="158">
          <cell r="J158">
            <v>37384</v>
          </cell>
        </row>
        <row r="164">
          <cell r="J164">
            <v>223</v>
          </cell>
        </row>
        <row r="167">
          <cell r="J167">
            <v>20.59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30_мес"/>
      <sheetName val="Лист1"/>
    </sheetNames>
    <sheetDataSet>
      <sheetData sheetId="6">
        <row r="38">
          <cell r="M38">
            <v>496614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30_мес"/>
    </sheetNames>
    <sheetDataSet>
      <sheetData sheetId="5">
        <row r="153">
          <cell r="L153">
            <v>426914.4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35">
          <cell r="C35">
            <v>1476.79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34">
          <cell r="C34">
            <v>2131.3491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30" workbookViewId="0" topLeftCell="A4">
      <pane ySplit="6" topLeftCell="A13" activePane="bottomLeft" state="frozen"/>
      <selection pane="topLeft" activeCell="A4" sqref="A4"/>
      <selection pane="bottomLeft" activeCell="A27" sqref="A27"/>
    </sheetView>
  </sheetViews>
  <sheetFormatPr defaultColWidth="8.875" defaultRowHeight="12.75"/>
  <cols>
    <col min="1" max="1" width="37.00390625" style="13" customWidth="1"/>
    <col min="2" max="2" width="16.375" style="13" customWidth="1"/>
    <col min="3" max="5" width="16.875" style="13" customWidth="1"/>
    <col min="6" max="6" width="7.25390625" style="4" customWidth="1"/>
    <col min="7" max="7" width="7.75390625" style="4" customWidth="1"/>
    <col min="8" max="8" width="11.375" style="4" customWidth="1"/>
    <col min="9" max="9" width="6.75390625" style="4" customWidth="1"/>
    <col min="10" max="10" width="8.875" style="4" customWidth="1"/>
    <col min="11" max="11" width="9.625" style="4" bestFit="1" customWidth="1"/>
    <col min="12" max="16384" width="8.875" style="4" customWidth="1"/>
  </cols>
  <sheetData>
    <row r="1" spans="1:9" ht="15.75">
      <c r="A1" s="39" t="s">
        <v>19</v>
      </c>
      <c r="B1" s="39"/>
      <c r="C1" s="39"/>
      <c r="D1" s="39"/>
      <c r="E1" s="39"/>
      <c r="F1" s="1"/>
      <c r="G1" s="3"/>
      <c r="H1" s="3"/>
      <c r="I1" s="3"/>
    </row>
    <row r="2" spans="1:9" ht="15">
      <c r="A2" s="40" t="s">
        <v>0</v>
      </c>
      <c r="B2" s="40"/>
      <c r="C2" s="40"/>
      <c r="D2" s="40"/>
      <c r="E2" s="40"/>
      <c r="F2" s="2"/>
      <c r="G2" s="3"/>
      <c r="H2" s="3"/>
      <c r="I2" s="3"/>
    </row>
    <row r="3" spans="1:9" ht="15">
      <c r="A3" s="40" t="s">
        <v>11</v>
      </c>
      <c r="B3" s="40"/>
      <c r="C3" s="40"/>
      <c r="D3" s="40"/>
      <c r="E3" s="40"/>
      <c r="F3" s="2"/>
      <c r="G3" s="3"/>
      <c r="H3" s="3"/>
      <c r="I3" s="3"/>
    </row>
    <row r="4" spans="1:9" ht="15">
      <c r="A4" s="16"/>
      <c r="B4" s="16"/>
      <c r="C4" s="18"/>
      <c r="D4" s="33"/>
      <c r="E4" s="16"/>
      <c r="F4" s="2"/>
      <c r="G4" s="3"/>
      <c r="H4" s="3"/>
      <c r="I4" s="3"/>
    </row>
    <row r="5" spans="1:9" ht="15">
      <c r="A5" s="16"/>
      <c r="B5" s="16"/>
      <c r="C5" s="18"/>
      <c r="D5" s="33"/>
      <c r="E5" s="16"/>
      <c r="F5" s="2"/>
      <c r="G5" s="3"/>
      <c r="H5" s="3"/>
      <c r="I5" s="3"/>
    </row>
    <row r="6" spans="1:9" ht="51.75" customHeight="1">
      <c r="A6" s="44" t="s">
        <v>36</v>
      </c>
      <c r="B6" s="44"/>
      <c r="C6" s="44"/>
      <c r="D6" s="44"/>
      <c r="E6" s="44"/>
      <c r="F6" s="5"/>
      <c r="G6" s="3"/>
      <c r="H6" s="3"/>
      <c r="I6" s="3"/>
    </row>
    <row r="7" spans="1:8" ht="22.5" customHeight="1">
      <c r="A7" s="41" t="s">
        <v>1</v>
      </c>
      <c r="B7" s="41" t="s">
        <v>8</v>
      </c>
      <c r="C7" s="42" t="s">
        <v>37</v>
      </c>
      <c r="D7" s="42" t="s">
        <v>38</v>
      </c>
      <c r="E7" s="41" t="s">
        <v>7</v>
      </c>
      <c r="F7" s="3"/>
      <c r="G7" s="3"/>
      <c r="H7" s="3"/>
    </row>
    <row r="8" spans="1:9" ht="32.25" customHeight="1">
      <c r="A8" s="41"/>
      <c r="B8" s="41"/>
      <c r="C8" s="43"/>
      <c r="D8" s="43"/>
      <c r="E8" s="41"/>
      <c r="F8" s="3"/>
      <c r="G8" s="3"/>
      <c r="H8" s="3"/>
      <c r="I8" s="3"/>
    </row>
    <row r="9" spans="1:9" ht="15">
      <c r="A9" s="9">
        <v>1</v>
      </c>
      <c r="B9" s="9">
        <v>2</v>
      </c>
      <c r="C9" s="20"/>
      <c r="D9" s="32"/>
      <c r="E9" s="10">
        <v>5</v>
      </c>
      <c r="F9" s="3"/>
      <c r="G9" s="3"/>
      <c r="H9" s="3"/>
      <c r="I9" s="3"/>
    </row>
    <row r="10" spans="1:9" ht="14.25">
      <c r="A10" s="48" t="s">
        <v>2</v>
      </c>
      <c r="B10" s="49"/>
      <c r="C10" s="49"/>
      <c r="D10" s="49"/>
      <c r="E10" s="50"/>
      <c r="F10" s="3"/>
      <c r="G10" s="3"/>
      <c r="H10" s="3"/>
      <c r="I10" s="3"/>
    </row>
    <row r="11" spans="1:9" ht="99.75" customHeight="1">
      <c r="A11" s="11" t="s">
        <v>23</v>
      </c>
      <c r="B11" s="10"/>
      <c r="C11" s="10"/>
      <c r="D11" s="10"/>
      <c r="E11" s="10"/>
      <c r="F11" s="3"/>
      <c r="G11" s="6"/>
      <c r="H11" s="3"/>
      <c r="I11" s="3"/>
    </row>
    <row r="12" spans="1:9" ht="30.75" customHeight="1">
      <c r="A12" s="12" t="s">
        <v>12</v>
      </c>
      <c r="B12" s="9" t="s">
        <v>24</v>
      </c>
      <c r="C12" s="34">
        <f>('[1]Стр_01_мес'!$L$64+'[1]Стр_01_мес'!$L$67+'[1]Стр_01_мес'!$L$70+'[1]Стр_01_мес'!$L$73+'[1]Стр_01_мес'!$L$76+'[1]Стр_01_мес'!$L$79+'[1]Стр_01_мес'!$L$83+'[1]Стр_01_мес'!$L$90+'[1]Стр_01_мес'!$L$96+'[1]Стр_01_мес'!$L$99+'[1]Стр_01_мес'!$L$102+'[1]Стр_01_мес'!$L$107)/1000</f>
        <v>27598.1791</v>
      </c>
      <c r="D12" s="34">
        <f>('[1]Стр_01_мес'!$N$64+'[1]Стр_01_мес'!$N$67+'[1]Стр_01_мес'!$N$70+'[1]Стр_01_мес'!$N$73+'[1]Стр_01_мес'!$N$76+'[1]Стр_01_мес'!$N$79+'[1]Стр_01_мес'!$N$83+'[1]Стр_01_мес'!$N$90+'[1]Стр_01_мес'!$N$96+'[1]Стр_01_мес'!$N$99+'[1]Стр_01_мес'!$N$102+'[1]Стр_01_мес'!$N$107)/1000</f>
        <v>24252.1462</v>
      </c>
      <c r="E12" s="15">
        <f>C12/D12*100</f>
        <v>113.79685275029392</v>
      </c>
      <c r="F12" s="3"/>
      <c r="G12" s="3"/>
      <c r="H12" s="3"/>
      <c r="I12" s="3"/>
    </row>
    <row r="13" spans="1:9" ht="35.25" customHeight="1">
      <c r="A13" s="21" t="s">
        <v>3</v>
      </c>
      <c r="B13" s="17"/>
      <c r="C13" s="31"/>
      <c r="D13" s="22"/>
      <c r="E13" s="15"/>
      <c r="F13" s="3"/>
      <c r="G13" s="3"/>
      <c r="H13" s="3"/>
      <c r="I13" s="3"/>
    </row>
    <row r="14" spans="1:9" ht="15.75">
      <c r="A14" s="23" t="s">
        <v>15</v>
      </c>
      <c r="B14" s="17" t="s">
        <v>25</v>
      </c>
      <c r="C14" s="35">
        <f>'[1]Стр_50_1_мес'!$J$121+'[1]Стр_50_1_мес'!$J$124+'[1]Стр_50_1_мес'!$J$127+'[1]Стр_50_1_мес'!$J$130+'[1]Стр_50_1_мес'!$J$133+'[1]Стр_50_1_мес'!$J$136+'[1]Стр_50_1_мес'!$J$139</f>
        <v>1293.46</v>
      </c>
      <c r="D14" s="35">
        <f>'[5]Стр_50_1_мес'!$J$134+'[5]Стр_50_1_мес'!$J$137+'[5]Стр_50_1_мес'!$J$140+'[5]Стр_50_1_мес'!$J$143+'[5]Стр_50_1_мес'!$J$146+'[5]Стр_50_1_мес'!$J$149+'[5]Стр_50_1_мес'!$J$152+'[5]Стр_50_1_мес'!$J$155</f>
        <v>1160.3600000000001</v>
      </c>
      <c r="E14" s="15">
        <f aca="true" t="shared" si="0" ref="E14:E19">C14/D14*100</f>
        <v>111.47057809645283</v>
      </c>
      <c r="F14" s="3"/>
      <c r="G14" s="3"/>
      <c r="I14" s="3"/>
    </row>
    <row r="15" spans="1:9" ht="15.75">
      <c r="A15" s="23" t="s">
        <v>13</v>
      </c>
      <c r="B15" s="17" t="s">
        <v>25</v>
      </c>
      <c r="C15" s="35">
        <f>'[1]Стр_50_1_мес'!$J$118</f>
        <v>394.63</v>
      </c>
      <c r="D15" s="35">
        <f>'[5]Стр_50_1_мес'!$J$131</f>
        <v>335.53</v>
      </c>
      <c r="E15" s="15">
        <f t="shared" si="0"/>
        <v>117.61392423926327</v>
      </c>
      <c r="F15" s="3"/>
      <c r="G15" s="3"/>
      <c r="H15" s="3"/>
      <c r="I15" s="3"/>
    </row>
    <row r="16" spans="1:9" ht="15.75">
      <c r="A16" s="23" t="s">
        <v>14</v>
      </c>
      <c r="B16" s="17" t="s">
        <v>26</v>
      </c>
      <c r="C16" s="35">
        <f>'[1]Стр_50_1_мес'!$J$151</f>
        <v>20.36</v>
      </c>
      <c r="D16" s="35">
        <f>'[5]Стр_50_1_мес'!$J$167</f>
        <v>20.59</v>
      </c>
      <c r="E16" s="15">
        <f t="shared" si="0"/>
        <v>98.8829528897523</v>
      </c>
      <c r="F16" s="3"/>
      <c r="G16" s="3"/>
      <c r="H16" s="3"/>
      <c r="I16" s="3"/>
    </row>
    <row r="17" spans="1:5" ht="18.75" customHeight="1">
      <c r="A17" s="23" t="s">
        <v>4</v>
      </c>
      <c r="B17" s="17" t="s">
        <v>25</v>
      </c>
      <c r="C17" s="35">
        <f>'[1]Стр_50_1_мес'!$J$142/1000</f>
        <v>28.977</v>
      </c>
      <c r="D17" s="35">
        <f>'[5]Стр_50_1_мес'!$J$158/1000</f>
        <v>37.384</v>
      </c>
      <c r="E17" s="15">
        <f t="shared" si="0"/>
        <v>77.51176974106569</v>
      </c>
    </row>
    <row r="18" spans="1:5" ht="15.75">
      <c r="A18" s="23" t="s">
        <v>28</v>
      </c>
      <c r="B18" s="17" t="s">
        <v>29</v>
      </c>
      <c r="C18" s="35">
        <f>'[1]Стр_50_1_мес'!$J$149</f>
        <v>85</v>
      </c>
      <c r="D18" s="35">
        <f>'[5]Стр_50_1_мес'!$J$164</f>
        <v>223</v>
      </c>
      <c r="E18" s="15">
        <f t="shared" si="0"/>
        <v>38.11659192825112</v>
      </c>
    </row>
    <row r="19" spans="1:5" ht="15.75">
      <c r="A19" s="23" t="s">
        <v>5</v>
      </c>
      <c r="B19" s="17" t="s">
        <v>27</v>
      </c>
      <c r="C19" s="35">
        <f>'[1]Стр_50_1_мес'!$J$106+'[1]Стр_50_1_мес'!$J$109</f>
        <v>25316</v>
      </c>
      <c r="D19" s="35">
        <f>'[5]Стр_50_1_мес'!$J$125+'[5]Стр_50_1_мес'!$J$128</f>
        <v>27598</v>
      </c>
      <c r="E19" s="15">
        <f t="shared" si="0"/>
        <v>91.73128487571563</v>
      </c>
    </row>
    <row r="20" spans="1:5" ht="18" customHeight="1">
      <c r="A20" s="47" t="s">
        <v>9</v>
      </c>
      <c r="B20" s="47"/>
      <c r="C20" s="47"/>
      <c r="D20" s="47"/>
      <c r="E20" s="47"/>
    </row>
    <row r="21" spans="1:5" ht="15" customHeight="1">
      <c r="A21" s="9"/>
      <c r="B21" s="9"/>
      <c r="C21" s="20"/>
      <c r="D21" s="32"/>
      <c r="E21" s="10"/>
    </row>
    <row r="22" spans="1:5" ht="47.25">
      <c r="A22" s="23" t="s">
        <v>18</v>
      </c>
      <c r="B22" s="17"/>
      <c r="C22" s="19"/>
      <c r="D22" s="25"/>
      <c r="E22" s="25"/>
    </row>
    <row r="23" spans="1:5" ht="15.75">
      <c r="A23" s="23" t="s">
        <v>6</v>
      </c>
      <c r="B23" s="17" t="s">
        <v>22</v>
      </c>
      <c r="C23" s="35">
        <f>'[2]Стр_01-02_кварт'!$J$63/1000</f>
        <v>3688.639</v>
      </c>
      <c r="D23" s="24">
        <f>'[2]Стр_01-02_кварт'!$L$63/1000</f>
        <v>1102.497</v>
      </c>
      <c r="E23" s="24">
        <f>C23/D23*100</f>
        <v>334.5713412372097</v>
      </c>
    </row>
    <row r="24" spans="1:5" ht="17.25" customHeight="1">
      <c r="A24" s="54" t="s">
        <v>10</v>
      </c>
      <c r="B24" s="55"/>
      <c r="C24" s="55"/>
      <c r="D24" s="55"/>
      <c r="E24" s="56"/>
    </row>
    <row r="25" spans="1:5" s="13" customFormat="1" ht="47.25">
      <c r="A25" s="23" t="s">
        <v>42</v>
      </c>
      <c r="B25" s="17" t="s">
        <v>20</v>
      </c>
      <c r="C25" s="36">
        <f>'[3]Стр_01_Гр_1_мес'!$M$62</f>
        <v>18248.267300000007</v>
      </c>
      <c r="D25" s="37">
        <f>'[3]Стр_01_Гр_1_мес'!$N$62</f>
        <v>16913.5446</v>
      </c>
      <c r="E25" s="26">
        <f>C25/D25*100</f>
        <v>107.89144281441753</v>
      </c>
    </row>
    <row r="26" spans="1:5" s="13" customFormat="1" ht="47.25">
      <c r="A26" s="23" t="s">
        <v>43</v>
      </c>
      <c r="B26" s="17" t="s">
        <v>21</v>
      </c>
      <c r="C26" s="35">
        <f>'[3]Стр_01_Гр_7_мес'!$M$62/1000</f>
        <v>6717.8804</v>
      </c>
      <c r="D26" s="27">
        <f>'[3]Стр_01_Гр_7_мес'!$N$62/1000</f>
        <v>5808.770800000001</v>
      </c>
      <c r="E26" s="26">
        <f>C26/D26*100</f>
        <v>115.65063644790389</v>
      </c>
    </row>
    <row r="27" spans="1:5" s="13" customFormat="1" ht="47.25">
      <c r="A27" s="28" t="s">
        <v>44</v>
      </c>
      <c r="B27" s="17" t="s">
        <v>41</v>
      </c>
      <c r="C27" s="36">
        <f>'[3]Стр_01_4030_мес'!$M$62</f>
        <v>42503.9977349722</v>
      </c>
      <c r="D27" s="29">
        <f>'[3]Стр_01_4030_мес'!$N$62</f>
        <v>39398.1782630379</v>
      </c>
      <c r="E27" s="26">
        <f>C27/D27*100</f>
        <v>107.88315503117585</v>
      </c>
    </row>
    <row r="28" spans="1:6" ht="29.25" customHeight="1">
      <c r="A28" s="47" t="s">
        <v>30</v>
      </c>
      <c r="B28" s="47"/>
      <c r="C28" s="47"/>
      <c r="D28" s="47"/>
      <c r="E28" s="47"/>
      <c r="F28" s="7"/>
    </row>
    <row r="29" spans="1:11" s="13" customFormat="1" ht="30.75" customHeight="1">
      <c r="A29" s="23" t="s">
        <v>17</v>
      </c>
      <c r="B29" s="17" t="s">
        <v>22</v>
      </c>
      <c r="C29" s="35">
        <f>'[4]Стр_01-02_мес'!$J$59/1000</f>
        <v>1911.202</v>
      </c>
      <c r="D29" s="24">
        <f>'[4]Стр_01-02_мес'!$L$59/1000</f>
        <v>1927.175</v>
      </c>
      <c r="E29" s="24">
        <f>C29/D29*100</f>
        <v>99.1711702362266</v>
      </c>
      <c r="K29" s="14"/>
    </row>
    <row r="30" spans="1:5" s="13" customFormat="1" ht="23.25" customHeight="1">
      <c r="A30" s="23" t="s">
        <v>16</v>
      </c>
      <c r="B30" s="17" t="s">
        <v>22</v>
      </c>
      <c r="C30" s="35">
        <f>'[4]Стр_01-02_мес'!$K$59/1000</f>
        <v>-463.172</v>
      </c>
      <c r="D30" s="24">
        <f>'[4]Стр_01-02_мес'!$M$59/1000</f>
        <v>-392.198</v>
      </c>
      <c r="E30" s="24">
        <f>C30/D30*100</f>
        <v>118.09647168012076</v>
      </c>
    </row>
    <row r="31" spans="1:5" ht="15">
      <c r="A31" s="51" t="s">
        <v>35</v>
      </c>
      <c r="B31" s="52"/>
      <c r="C31" s="52"/>
      <c r="D31" s="52"/>
      <c r="E31" s="53"/>
    </row>
    <row r="32" spans="1:5" ht="50.25" customHeight="1">
      <c r="A32" s="21" t="s">
        <v>31</v>
      </c>
      <c r="B32" s="17" t="s">
        <v>22</v>
      </c>
      <c r="C32" s="35">
        <f>'[1]Стр_22_мес'!$L$61/1000</f>
        <v>6365.9646999999995</v>
      </c>
      <c r="D32" s="24">
        <f>'[1]Стр_22_мес'!$N$61/1000</f>
        <v>5881.3077</v>
      </c>
      <c r="E32" s="24">
        <f>C32/D32*100</f>
        <v>108.24063328636927</v>
      </c>
    </row>
    <row r="33" spans="1:5" ht="36" customHeight="1">
      <c r="A33" s="21" t="s">
        <v>32</v>
      </c>
      <c r="B33" s="17" t="s">
        <v>22</v>
      </c>
      <c r="C33" s="35">
        <f>'[1]Стр_26_мес'!$L$59/1000</f>
        <v>11724.090299999998</v>
      </c>
      <c r="D33" s="24">
        <f>'[1]Стр_26_мес'!$N$59/1000</f>
        <v>9746.938099999998</v>
      </c>
      <c r="E33" s="24">
        <f>C33/D33*100</f>
        <v>120.28485437903828</v>
      </c>
    </row>
    <row r="34" spans="1:6" ht="42" customHeight="1">
      <c r="A34" s="23" t="s">
        <v>33</v>
      </c>
      <c r="B34" s="17" t="s">
        <v>22</v>
      </c>
      <c r="C34" s="35">
        <f>'[1]Стр_27_мес'!$L$59/1000</f>
        <v>144.158</v>
      </c>
      <c r="D34" s="24">
        <f>'[1]Стр_27_мес'!$N$59/1000</f>
        <v>128.2182</v>
      </c>
      <c r="E34" s="24">
        <f>C34/D34*100</f>
        <v>112.43177645607254</v>
      </c>
      <c r="F34" s="8"/>
    </row>
    <row r="35" spans="1:6" ht="39.75" customHeight="1">
      <c r="A35" s="21" t="s">
        <v>34</v>
      </c>
      <c r="B35" s="17" t="s">
        <v>22</v>
      </c>
      <c r="C35" s="35">
        <f>'[8]отчет'!$C$35+('[6]Лист1'!$M$38+'[7]Стр_01-30_мес'!$L$153)/1000</f>
        <v>2400.3184</v>
      </c>
      <c r="D35" s="30">
        <f>'[9]отчет'!$C$34</f>
        <v>2131.3491</v>
      </c>
      <c r="E35" s="24">
        <f>C35/D35*100</f>
        <v>112.61967361423805</v>
      </c>
      <c r="F35" s="8"/>
    </row>
    <row r="36" spans="1:5" ht="91.5" customHeight="1">
      <c r="A36" s="45" t="s">
        <v>39</v>
      </c>
      <c r="B36" s="46"/>
      <c r="C36" s="46"/>
      <c r="D36" s="46"/>
      <c r="E36" s="38" t="s">
        <v>40</v>
      </c>
    </row>
    <row r="38" ht="12.75" customHeight="1"/>
  </sheetData>
  <sheetProtection/>
  <mergeCells count="15">
    <mergeCell ref="A36:D36"/>
    <mergeCell ref="A28:E28"/>
    <mergeCell ref="A10:E10"/>
    <mergeCell ref="A31:E31"/>
    <mergeCell ref="A20:E20"/>
    <mergeCell ref="A24:E24"/>
    <mergeCell ref="A1:E1"/>
    <mergeCell ref="A2:E2"/>
    <mergeCell ref="A7:A8"/>
    <mergeCell ref="B7:B8"/>
    <mergeCell ref="A3:E3"/>
    <mergeCell ref="D7:D8"/>
    <mergeCell ref="A6:E6"/>
    <mergeCell ref="E7:E8"/>
    <mergeCell ref="C7:C8"/>
  </mergeCells>
  <printOptions/>
  <pageMargins left="0.7874015748031497" right="0.2755905511811024" top="0.31496062992125984" bottom="0.5905511811023623" header="0.1968503937007874" footer="0.5118110236220472"/>
  <pageSetup horizontalDpi="600" verticalDpi="600" orientation="portrait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Гаранкина Анастасия Сергеевна</cp:lastModifiedBy>
  <cp:lastPrinted>2018-11-29T06:50:58Z</cp:lastPrinted>
  <dcterms:created xsi:type="dcterms:W3CDTF">2006-08-01T06:06:00Z</dcterms:created>
  <dcterms:modified xsi:type="dcterms:W3CDTF">2018-11-29T06:51:42Z</dcterms:modified>
  <cp:category/>
  <cp:version/>
  <cp:contentType/>
  <cp:contentStatus/>
</cp:coreProperties>
</file>