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экономики и мобилизации доходов\Семизорова\Отчеты по МП\2017 год\Отчет по МП I полугодие 2017 года\"/>
    </mc:Choice>
  </mc:AlternateContent>
  <bookViews>
    <workbookView xWindow="0" yWindow="0" windowWidth="28800" windowHeight="12435"/>
  </bookViews>
  <sheets>
    <sheet name="отчет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201" i="2" l="1"/>
  <c r="H199" i="2" l="1"/>
  <c r="H29" i="2" l="1"/>
  <c r="H24" i="2" s="1"/>
  <c r="H158" i="2" l="1"/>
  <c r="K191" i="2" l="1"/>
  <c r="H193" i="2"/>
  <c r="N195" i="2"/>
  <c r="N189" i="2" s="1"/>
  <c r="M195" i="2"/>
  <c r="M189" i="2" s="1"/>
  <c r="L195" i="2"/>
  <c r="L189" i="2" s="1"/>
  <c r="K195" i="2"/>
  <c r="K189" i="2" s="1"/>
  <c r="J197" i="2"/>
  <c r="H197" i="2" s="1"/>
  <c r="J196" i="2"/>
  <c r="J195" i="2" s="1"/>
  <c r="H195" i="2" s="1"/>
  <c r="J192" i="2"/>
  <c r="H192" i="2" s="1"/>
  <c r="N187" i="2"/>
  <c r="N178" i="2" s="1"/>
  <c r="M187" i="2"/>
  <c r="L187" i="2"/>
  <c r="K187" i="2"/>
  <c r="J188" i="2"/>
  <c r="H188" i="2"/>
  <c r="N184" i="2"/>
  <c r="M184" i="2"/>
  <c r="L184" i="2"/>
  <c r="K184" i="2"/>
  <c r="K178" i="2" s="1"/>
  <c r="J178" i="2" s="1"/>
  <c r="H178" i="2" s="1"/>
  <c r="N180" i="2"/>
  <c r="M180" i="2"/>
  <c r="M178" i="2" s="1"/>
  <c r="L180" i="2"/>
  <c r="L178" i="2" s="1"/>
  <c r="K180" i="2"/>
  <c r="J182" i="2"/>
  <c r="H182" i="2" s="1"/>
  <c r="J181" i="2"/>
  <c r="J180" i="2" s="1"/>
  <c r="H180" i="2" s="1"/>
  <c r="K167" i="2"/>
  <c r="H174" i="2"/>
  <c r="H171" i="2"/>
  <c r="H170" i="2"/>
  <c r="N169" i="2"/>
  <c r="N167" i="2" s="1"/>
  <c r="M169" i="2"/>
  <c r="M167" i="2" s="1"/>
  <c r="L169" i="2"/>
  <c r="L167" i="2" s="1"/>
  <c r="J169" i="2"/>
  <c r="K169" i="2"/>
  <c r="N173" i="2"/>
  <c r="M173" i="2"/>
  <c r="L173" i="2"/>
  <c r="K173" i="2"/>
  <c r="K176" i="2"/>
  <c r="J176" i="2"/>
  <c r="H176" i="2" s="1"/>
  <c r="J177" i="2"/>
  <c r="H177" i="2" s="1"/>
  <c r="J171" i="2"/>
  <c r="J170" i="2"/>
  <c r="N156" i="2"/>
  <c r="M156" i="2"/>
  <c r="L156" i="2"/>
  <c r="K156" i="2"/>
  <c r="J166" i="2"/>
  <c r="H166" i="2" s="1"/>
  <c r="J165" i="2"/>
  <c r="H165" i="2" s="1"/>
  <c r="K165" i="2"/>
  <c r="K166" i="2"/>
  <c r="H163" i="2"/>
  <c r="H162" i="2"/>
  <c r="K162" i="2"/>
  <c r="J162" i="2" s="1"/>
  <c r="J163" i="2"/>
  <c r="H159" i="2"/>
  <c r="J160" i="2"/>
  <c r="J159" i="2"/>
  <c r="J158" i="2"/>
  <c r="H155" i="2"/>
  <c r="H151" i="2"/>
  <c r="H150" i="2"/>
  <c r="J155" i="2"/>
  <c r="J154" i="2"/>
  <c r="H154" i="2" s="1"/>
  <c r="J152" i="2"/>
  <c r="H152" i="2" s="1"/>
  <c r="J151" i="2"/>
  <c r="J150" i="2"/>
  <c r="J149" i="2"/>
  <c r="H149" i="2" s="1"/>
  <c r="K137" i="2"/>
  <c r="J137" i="2" s="1"/>
  <c r="H137" i="2" s="1"/>
  <c r="H144" i="2"/>
  <c r="H143" i="2"/>
  <c r="H141" i="2"/>
  <c r="H139" i="2"/>
  <c r="J147" i="2"/>
  <c r="H147" i="2" s="1"/>
  <c r="J146" i="2"/>
  <c r="H146" i="2" s="1"/>
  <c r="J145" i="2"/>
  <c r="H145" i="2" s="1"/>
  <c r="J144" i="2"/>
  <c r="J143" i="2"/>
  <c r="J142" i="2"/>
  <c r="H142" i="2" s="1"/>
  <c r="J141" i="2"/>
  <c r="J139" i="2"/>
  <c r="J138" i="2"/>
  <c r="H138" i="2" s="1"/>
  <c r="J140" i="2"/>
  <c r="H140" i="2" s="1"/>
  <c r="K140" i="2"/>
  <c r="H134" i="2"/>
  <c r="H130" i="2"/>
  <c r="H129" i="2"/>
  <c r="H126" i="2"/>
  <c r="H122" i="2"/>
  <c r="H121" i="2"/>
  <c r="H120" i="2"/>
  <c r="K115" i="2"/>
  <c r="N132" i="2"/>
  <c r="M132" i="2"/>
  <c r="L132" i="2"/>
  <c r="L115" i="2" s="1"/>
  <c r="K132" i="2"/>
  <c r="J134" i="2"/>
  <c r="J133" i="2"/>
  <c r="H133" i="2" s="1"/>
  <c r="J130" i="2"/>
  <c r="J129" i="2"/>
  <c r="J128" i="2"/>
  <c r="H128" i="2" s="1"/>
  <c r="J127" i="2"/>
  <c r="H127" i="2" s="1"/>
  <c r="J126" i="2"/>
  <c r="N125" i="2"/>
  <c r="M125" i="2"/>
  <c r="M115" i="2" s="1"/>
  <c r="L125" i="2"/>
  <c r="K125" i="2"/>
  <c r="J125" i="2" s="1"/>
  <c r="H125" i="2" s="1"/>
  <c r="N117" i="2"/>
  <c r="N115" i="2" s="1"/>
  <c r="M117" i="2"/>
  <c r="L117" i="2"/>
  <c r="K117" i="2"/>
  <c r="J123" i="2"/>
  <c r="H123" i="2" s="1"/>
  <c r="J122" i="2"/>
  <c r="J121" i="2"/>
  <c r="J120" i="2"/>
  <c r="J117" i="2" s="1"/>
  <c r="K120" i="2"/>
  <c r="J119" i="2"/>
  <c r="H119" i="2" s="1"/>
  <c r="J118" i="2"/>
  <c r="H118" i="2" s="1"/>
  <c r="N8" i="2"/>
  <c r="M8" i="2"/>
  <c r="L8" i="2"/>
  <c r="K24" i="2"/>
  <c r="K42" i="2"/>
  <c r="J42" i="2" s="1"/>
  <c r="H42" i="2" s="1"/>
  <c r="J45" i="2"/>
  <c r="H45" i="2" s="1"/>
  <c r="K44" i="2"/>
  <c r="J44" i="2" s="1"/>
  <c r="H44" i="2" s="1"/>
  <c r="N44" i="2"/>
  <c r="N42" i="2" s="1"/>
  <c r="N45" i="2"/>
  <c r="M45" i="2"/>
  <c r="L45" i="2" s="1"/>
  <c r="N32" i="2"/>
  <c r="M32" i="2"/>
  <c r="L32" i="2"/>
  <c r="K34" i="2"/>
  <c r="K32" i="2" s="1"/>
  <c r="J32" i="2" s="1"/>
  <c r="H32" i="2" s="1"/>
  <c r="N41" i="2"/>
  <c r="M41" i="2"/>
  <c r="L41" i="2" s="1"/>
  <c r="K41" i="2" s="1"/>
  <c r="J41" i="2" s="1"/>
  <c r="H41" i="2" s="1"/>
  <c r="N40" i="2"/>
  <c r="M40" i="2"/>
  <c r="L40" i="2" s="1"/>
  <c r="K40" i="2" s="1"/>
  <c r="J40" i="2" s="1"/>
  <c r="H40" i="2" s="1"/>
  <c r="N39" i="2"/>
  <c r="M39" i="2"/>
  <c r="L39" i="2" s="1"/>
  <c r="K39" i="2" s="1"/>
  <c r="J39" i="2" s="1"/>
  <c r="H39" i="2" s="1"/>
  <c r="N38" i="2"/>
  <c r="M38" i="2" s="1"/>
  <c r="L38" i="2" s="1"/>
  <c r="K38" i="2" s="1"/>
  <c r="J38" i="2" s="1"/>
  <c r="H38" i="2" s="1"/>
  <c r="N37" i="2"/>
  <c r="M37" i="2" s="1"/>
  <c r="L37" i="2" s="1"/>
  <c r="K37" i="2" s="1"/>
  <c r="J37" i="2" s="1"/>
  <c r="H37" i="2" s="1"/>
  <c r="N36" i="2"/>
  <c r="M36" i="2"/>
  <c r="L36" i="2" s="1"/>
  <c r="J36" i="2" s="1"/>
  <c r="H36" i="2" s="1"/>
  <c r="N35" i="2"/>
  <c r="M35" i="2" s="1"/>
  <c r="L35" i="2" s="1"/>
  <c r="K35" i="2" s="1"/>
  <c r="J35" i="2" s="1"/>
  <c r="H35" i="2" s="1"/>
  <c r="N34" i="2"/>
  <c r="M34" i="2" s="1"/>
  <c r="L34" i="2" s="1"/>
  <c r="N24" i="2"/>
  <c r="M24" i="2"/>
  <c r="L24" i="2"/>
  <c r="J31" i="2"/>
  <c r="H31" i="2" s="1"/>
  <c r="J30" i="2"/>
  <c r="J29" i="2"/>
  <c r="J27" i="2"/>
  <c r="H27" i="2" s="1"/>
  <c r="J26" i="2"/>
  <c r="H26" i="2" s="1"/>
  <c r="J23" i="2"/>
  <c r="H23" i="2" s="1"/>
  <c r="J22" i="2"/>
  <c r="H22" i="2" s="1"/>
  <c r="J21" i="2"/>
  <c r="H21" i="2" s="1"/>
  <c r="J20" i="2"/>
  <c r="H20" i="2" s="1"/>
  <c r="J19" i="2"/>
  <c r="H19" i="2" s="1"/>
  <c r="J18" i="2"/>
  <c r="H18" i="2" s="1"/>
  <c r="J17" i="2"/>
  <c r="H17" i="2" s="1"/>
  <c r="J16" i="2"/>
  <c r="H16" i="2" s="1"/>
  <c r="J15" i="2"/>
  <c r="H15" i="2" s="1"/>
  <c r="N14" i="2"/>
  <c r="M14" i="2"/>
  <c r="L14" i="2"/>
  <c r="K14" i="2"/>
  <c r="N10" i="2"/>
  <c r="M10" i="2"/>
  <c r="L10" i="2"/>
  <c r="K10" i="2"/>
  <c r="K8" i="2" s="1"/>
  <c r="J11" i="2"/>
  <c r="J10" i="2" s="1"/>
  <c r="J34" i="2" l="1"/>
  <c r="H34" i="2" s="1"/>
  <c r="H196" i="2"/>
  <c r="J191" i="2"/>
  <c r="H181" i="2"/>
  <c r="J187" i="2"/>
  <c r="H187" i="2" s="1"/>
  <c r="H169" i="2"/>
  <c r="J156" i="2"/>
  <c r="H156" i="2"/>
  <c r="H117" i="2"/>
  <c r="J132" i="2"/>
  <c r="H132" i="2" s="1"/>
  <c r="N7" i="2"/>
  <c r="J173" i="2"/>
  <c r="H173" i="2" s="1"/>
  <c r="J8" i="2"/>
  <c r="H8" i="2" s="1"/>
  <c r="H7" i="2" s="1"/>
  <c r="K7" i="2"/>
  <c r="J7" i="2" s="1"/>
  <c r="J24" i="2"/>
  <c r="M44" i="2"/>
  <c r="J14" i="2"/>
  <c r="H14" i="2" s="1"/>
  <c r="H89" i="2"/>
  <c r="H88" i="2" s="1"/>
  <c r="K88" i="2"/>
  <c r="N86" i="2"/>
  <c r="M86" i="2"/>
  <c r="L86" i="2"/>
  <c r="K86" i="2"/>
  <c r="J86" i="2"/>
  <c r="H86" i="2" s="1"/>
  <c r="K93" i="2"/>
  <c r="K92" i="2"/>
  <c r="K91" i="2"/>
  <c r="J91" i="2" s="1"/>
  <c r="H91" i="2" s="1"/>
  <c r="K90" i="2"/>
  <c r="J90" i="2" s="1"/>
  <c r="H90" i="2" s="1"/>
  <c r="J93" i="2"/>
  <c r="H93" i="2" s="1"/>
  <c r="J92" i="2"/>
  <c r="H92" i="2" s="1"/>
  <c r="J89" i="2"/>
  <c r="J88" i="2" s="1"/>
  <c r="N77" i="2"/>
  <c r="M77" i="2"/>
  <c r="L77" i="2"/>
  <c r="K77" i="2"/>
  <c r="J77" i="2"/>
  <c r="N50" i="2"/>
  <c r="N72" i="2"/>
  <c r="M72" i="2"/>
  <c r="M50" i="2" s="1"/>
  <c r="L72" i="2"/>
  <c r="L50" i="2" s="1"/>
  <c r="K72" i="2"/>
  <c r="J73" i="2"/>
  <c r="J72" i="2" s="1"/>
  <c r="K52" i="2"/>
  <c r="J52" i="2" s="1"/>
  <c r="J63" i="2"/>
  <c r="H63" i="2" s="1"/>
  <c r="H52" i="2" s="1"/>
  <c r="H191" i="2" l="1"/>
  <c r="H189" i="2" s="1"/>
  <c r="J189" i="2"/>
  <c r="J167" i="2"/>
  <c r="H167" i="2" s="1"/>
  <c r="J115" i="2"/>
  <c r="H115" i="2" s="1"/>
  <c r="K50" i="2"/>
  <c r="J50" i="2"/>
  <c r="H50" i="2" s="1"/>
  <c r="M42" i="2"/>
  <c r="M7" i="2" s="1"/>
  <c r="L44" i="2"/>
  <c r="L42" i="2" s="1"/>
  <c r="L7" i="2" s="1"/>
  <c r="H12" i="2"/>
  <c r="H11" i="2"/>
  <c r="H10" i="2"/>
  <c r="K109" i="2"/>
  <c r="J111" i="2"/>
  <c r="H111" i="2" s="1"/>
  <c r="J110" i="2"/>
  <c r="H110" i="2" s="1"/>
  <c r="J106" i="2"/>
  <c r="H106" i="2" s="1"/>
  <c r="J107" i="2"/>
  <c r="H107" i="2" s="1"/>
  <c r="N102" i="2"/>
  <c r="M102" i="2"/>
  <c r="L102" i="2"/>
  <c r="K102" i="2"/>
  <c r="J103" i="2"/>
  <c r="H103" i="2" s="1"/>
  <c r="H102" i="2" s="1"/>
  <c r="N96" i="2"/>
  <c r="M96" i="2"/>
  <c r="L96" i="2"/>
  <c r="L94" i="2" s="1"/>
  <c r="K96" i="2"/>
  <c r="K94" i="2" s="1"/>
  <c r="J97" i="2"/>
  <c r="J99" i="2"/>
  <c r="H99" i="2" s="1"/>
  <c r="J98" i="2"/>
  <c r="H98" i="2" s="1"/>
  <c r="J100" i="2"/>
  <c r="H100" i="2" s="1"/>
  <c r="M94" i="2" l="1"/>
  <c r="N94" i="2"/>
  <c r="J96" i="2"/>
  <c r="H97" i="2"/>
  <c r="J105" i="2"/>
  <c r="J102" i="2"/>
  <c r="J109" i="2"/>
  <c r="H109" i="2" s="1"/>
  <c r="H105" i="2"/>
  <c r="D50" i="2"/>
  <c r="C50" i="2"/>
  <c r="H96" i="2" l="1"/>
  <c r="J94" i="2"/>
  <c r="H94" i="2" s="1"/>
  <c r="C200" i="2"/>
  <c r="G199" i="2"/>
  <c r="F199" i="2"/>
  <c r="E199" i="2"/>
  <c r="D199" i="2"/>
  <c r="C199" i="2"/>
  <c r="C197" i="2"/>
  <c r="C196" i="2"/>
  <c r="G195" i="2"/>
  <c r="F195" i="2"/>
  <c r="E195" i="2"/>
  <c r="D195" i="2"/>
  <c r="C193" i="2"/>
  <c r="C192" i="2"/>
  <c r="G191" i="2"/>
  <c r="G189" i="2" s="1"/>
  <c r="F191" i="2"/>
  <c r="E191" i="2"/>
  <c r="D191" i="2"/>
  <c r="C191" i="2"/>
  <c r="D189" i="2" l="1"/>
  <c r="C195" i="2"/>
  <c r="C189" i="2" s="1"/>
  <c r="E189" i="2"/>
  <c r="F189" i="2"/>
  <c r="G187" i="2" l="1"/>
  <c r="F187" i="2"/>
  <c r="E187" i="2"/>
  <c r="D187" i="2"/>
  <c r="C187" i="2"/>
  <c r="G184" i="2"/>
  <c r="F184" i="2"/>
  <c r="E184" i="2"/>
  <c r="D184" i="2"/>
  <c r="C184" i="2"/>
  <c r="G180" i="2"/>
  <c r="F180" i="2"/>
  <c r="E180" i="2"/>
  <c r="D180" i="2"/>
  <c r="C180" i="2"/>
  <c r="E178" i="2" l="1"/>
  <c r="F178" i="2"/>
  <c r="D178" i="2"/>
  <c r="C178" i="2"/>
  <c r="G178" i="2"/>
  <c r="G176" i="2"/>
  <c r="F176" i="2"/>
  <c r="E176" i="2"/>
  <c r="E167" i="2" s="1"/>
  <c r="D176" i="2"/>
  <c r="C176" i="2"/>
  <c r="G173" i="2"/>
  <c r="F173" i="2"/>
  <c r="E173" i="2"/>
  <c r="D173" i="2"/>
  <c r="C173" i="2"/>
  <c r="C171" i="2"/>
  <c r="C169" i="2" s="1"/>
  <c r="G169" i="2"/>
  <c r="F169" i="2"/>
  <c r="E169" i="2"/>
  <c r="D169" i="2"/>
  <c r="G167" i="2" l="1"/>
  <c r="C167" i="2"/>
  <c r="F167" i="2"/>
  <c r="D167" i="2"/>
  <c r="C166" i="2"/>
  <c r="C165" i="2" s="1"/>
  <c r="G165" i="2"/>
  <c r="G156" i="2" s="1"/>
  <c r="F165" i="2"/>
  <c r="E165" i="2"/>
  <c r="D165" i="2"/>
  <c r="C163" i="2"/>
  <c r="C162" i="2" s="1"/>
  <c r="G162" i="2"/>
  <c r="F162" i="2"/>
  <c r="E162" i="2"/>
  <c r="D162" i="2"/>
  <c r="C160" i="2"/>
  <c r="C159" i="2"/>
  <c r="G158" i="2"/>
  <c r="F158" i="2"/>
  <c r="E158" i="2"/>
  <c r="D158" i="2"/>
  <c r="F156" i="2" l="1"/>
  <c r="D156" i="2"/>
  <c r="E156" i="2"/>
  <c r="C158" i="2"/>
  <c r="C156" i="2"/>
  <c r="C155" i="2" l="1"/>
  <c r="C154" i="2" s="1"/>
  <c r="G154" i="2"/>
  <c r="F154" i="2"/>
  <c r="E154" i="2"/>
  <c r="D154" i="2"/>
  <c r="C152" i="2"/>
  <c r="C151" i="2"/>
  <c r="C150" i="2"/>
  <c r="G149" i="2"/>
  <c r="F149" i="2"/>
  <c r="E149" i="2"/>
  <c r="D149" i="2"/>
  <c r="C147" i="2"/>
  <c r="C146" i="2"/>
  <c r="C145" i="2"/>
  <c r="C144" i="2"/>
  <c r="C143" i="2"/>
  <c r="C142" i="2"/>
  <c r="C141" i="2"/>
  <c r="C140" i="2"/>
  <c r="C139" i="2"/>
  <c r="C138" i="2"/>
  <c r="G137" i="2"/>
  <c r="F137" i="2"/>
  <c r="F135" i="2" s="1"/>
  <c r="E137" i="2"/>
  <c r="D137" i="2"/>
  <c r="N135" i="2"/>
  <c r="N201" i="2" s="1"/>
  <c r="M135" i="2"/>
  <c r="M201" i="2" s="1"/>
  <c r="L135" i="2"/>
  <c r="L201" i="2" s="1"/>
  <c r="K135" i="2"/>
  <c r="K201" i="2" s="1"/>
  <c r="J135" i="2"/>
  <c r="J201" i="2" s="1"/>
  <c r="H135" i="2"/>
  <c r="H201" i="2" s="1"/>
  <c r="G135" i="2" l="1"/>
  <c r="C149" i="2"/>
  <c r="C137" i="2"/>
  <c r="C135" i="2" s="1"/>
  <c r="E135" i="2"/>
  <c r="D135" i="2"/>
  <c r="G132" i="2" l="1"/>
  <c r="F132" i="2"/>
  <c r="E132" i="2"/>
  <c r="D132" i="2"/>
  <c r="C132" i="2"/>
  <c r="C130" i="2"/>
  <c r="C129" i="2"/>
  <c r="C128" i="2"/>
  <c r="C127" i="2"/>
  <c r="C126" i="2"/>
  <c r="G125" i="2"/>
  <c r="F125" i="2"/>
  <c r="E125" i="2"/>
  <c r="D125" i="2"/>
  <c r="G117" i="2"/>
  <c r="F117" i="2"/>
  <c r="E117" i="2"/>
  <c r="E115" i="2" s="1"/>
  <c r="D117" i="2"/>
  <c r="C117" i="2"/>
  <c r="D115" i="2"/>
  <c r="F115" i="2" l="1"/>
  <c r="C125" i="2"/>
  <c r="C115" i="2" s="1"/>
  <c r="G115" i="2"/>
  <c r="C114" i="2" l="1"/>
  <c r="D113" i="2"/>
  <c r="C113" i="2"/>
  <c r="C111" i="2"/>
  <c r="C110" i="2"/>
  <c r="C109" i="2" s="1"/>
  <c r="G109" i="2"/>
  <c r="F109" i="2"/>
  <c r="E109" i="2"/>
  <c r="D109" i="2"/>
  <c r="C107" i="2"/>
  <c r="C106" i="2"/>
  <c r="G105" i="2"/>
  <c r="F105" i="2"/>
  <c r="E105" i="2"/>
  <c r="D105" i="2"/>
  <c r="C103" i="2"/>
  <c r="C102" i="2"/>
  <c r="C100" i="2"/>
  <c r="C99" i="2"/>
  <c r="C98" i="2"/>
  <c r="C97" i="2"/>
  <c r="G96" i="2"/>
  <c r="F96" i="2"/>
  <c r="E96" i="2"/>
  <c r="D96" i="2"/>
  <c r="E94" i="2" l="1"/>
  <c r="C105" i="2"/>
  <c r="F94" i="2"/>
  <c r="D94" i="2"/>
  <c r="C96" i="2"/>
  <c r="G94" i="2"/>
  <c r="C94" i="2" l="1"/>
  <c r="C93" i="2"/>
  <c r="C92" i="2"/>
  <c r="C91" i="2"/>
  <c r="C90" i="2"/>
  <c r="C89" i="2"/>
  <c r="G88" i="2"/>
  <c r="F88" i="2"/>
  <c r="E88" i="2"/>
  <c r="E86" i="2" s="1"/>
  <c r="D88" i="2"/>
  <c r="D86" i="2" s="1"/>
  <c r="G86" i="2"/>
  <c r="F86" i="2"/>
  <c r="C88" i="2" l="1"/>
  <c r="C86" i="2" s="1"/>
  <c r="G84" i="2"/>
  <c r="F84" i="2"/>
  <c r="E84" i="2"/>
  <c r="D84" i="2"/>
  <c r="G79" i="2"/>
  <c r="F79" i="2"/>
  <c r="E79" i="2"/>
  <c r="E77" i="2" s="1"/>
  <c r="D79" i="2"/>
  <c r="D77" i="2" s="1"/>
  <c r="C79" i="2"/>
  <c r="G77" i="2"/>
  <c r="F77" i="2"/>
  <c r="C77" i="2"/>
  <c r="C49" i="2" l="1"/>
  <c r="C48" i="2" s="1"/>
  <c r="C46" i="2" s="1"/>
  <c r="G48" i="2"/>
  <c r="G46" i="2" s="1"/>
  <c r="F48" i="2"/>
  <c r="F46" i="2" s="1"/>
  <c r="E48" i="2"/>
  <c r="E46" i="2" s="1"/>
  <c r="D48" i="2"/>
  <c r="D46" i="2" s="1"/>
  <c r="C45" i="2" l="1"/>
  <c r="G44" i="2"/>
  <c r="F44" i="2"/>
  <c r="E44" i="2"/>
  <c r="C44" i="2"/>
  <c r="C42" i="2" s="1"/>
  <c r="G42" i="2"/>
  <c r="F42" i="2"/>
  <c r="E42" i="2"/>
  <c r="D42" i="2"/>
  <c r="C41" i="2"/>
  <c r="C40" i="2"/>
  <c r="C39" i="2"/>
  <c r="C38" i="2"/>
  <c r="C37" i="2"/>
  <c r="C36" i="2"/>
  <c r="C35" i="2"/>
  <c r="G34" i="2"/>
  <c r="F34" i="2"/>
  <c r="E34" i="2"/>
  <c r="E32" i="2" s="1"/>
  <c r="D34" i="2"/>
  <c r="D32" i="2" s="1"/>
  <c r="G32" i="2"/>
  <c r="F32" i="2"/>
  <c r="C31" i="2"/>
  <c r="C30" i="2"/>
  <c r="G29" i="2"/>
  <c r="F29" i="2"/>
  <c r="E29" i="2"/>
  <c r="D29" i="2"/>
  <c r="C27" i="2"/>
  <c r="G26" i="2"/>
  <c r="F26" i="2"/>
  <c r="E26" i="2"/>
  <c r="D26" i="2"/>
  <c r="C23" i="2"/>
  <c r="C22" i="2"/>
  <c r="C21" i="2"/>
  <c r="C20" i="2"/>
  <c r="C19" i="2"/>
  <c r="C18" i="2"/>
  <c r="C17" i="2"/>
  <c r="C16" i="2"/>
  <c r="C15" i="2"/>
  <c r="G14" i="2"/>
  <c r="F14" i="2"/>
  <c r="E14" i="2"/>
  <c r="D14" i="2"/>
  <c r="C11" i="2"/>
  <c r="C10" i="2" s="1"/>
  <c r="G10" i="2"/>
  <c r="F10" i="2"/>
  <c r="E10" i="2"/>
  <c r="D10" i="2"/>
  <c r="D8" i="2" s="1"/>
  <c r="G8" i="2" l="1"/>
  <c r="E8" i="2"/>
  <c r="C26" i="2"/>
  <c r="D24" i="2"/>
  <c r="D7" i="2" s="1"/>
  <c r="D201" i="2" s="1"/>
  <c r="E24" i="2"/>
  <c r="C29" i="2"/>
  <c r="F8" i="2"/>
  <c r="C14" i="2"/>
  <c r="C8" i="2" s="1"/>
  <c r="G24" i="2"/>
  <c r="F24" i="2"/>
  <c r="C34" i="2"/>
  <c r="C32" i="2" s="1"/>
  <c r="E7" i="2" l="1"/>
  <c r="E201" i="2" s="1"/>
  <c r="G7" i="2"/>
  <c r="G201" i="2" s="1"/>
  <c r="C24" i="2"/>
  <c r="C7" i="2" s="1"/>
  <c r="F7" i="2"/>
  <c r="F201" i="2" s="1"/>
</calcChain>
</file>

<file path=xl/sharedStrings.xml><?xml version="1.0" encoding="utf-8"?>
<sst xmlns="http://schemas.openxmlformats.org/spreadsheetml/2006/main" count="359" uniqueCount="246">
  <si>
    <t>№ п/п</t>
  </si>
  <si>
    <t>Подпрограмма "Развитие дорожного хозяйства городского поселения Воскресенск на 2015-2019 годы"</t>
  </si>
  <si>
    <t>1.1.</t>
  </si>
  <si>
    <t>1.2.</t>
  </si>
  <si>
    <t>1.3.</t>
  </si>
  <si>
    <t>1.4.</t>
  </si>
  <si>
    <t>Подпрограмма "Обеспечение капитального ремонта и 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городского поселения Воскресенск 2015-2019 годы"</t>
  </si>
  <si>
    <t>2.1.</t>
  </si>
  <si>
    <t>2.2.</t>
  </si>
  <si>
    <t>2.3.</t>
  </si>
  <si>
    <t>2.4.</t>
  </si>
  <si>
    <t>2.5.</t>
  </si>
  <si>
    <t>2.6.</t>
  </si>
  <si>
    <t>2.7.</t>
  </si>
  <si>
    <t>2.8.</t>
  </si>
  <si>
    <t>Подпрограмма "Обеспечение безопасности дорожного движения на 2015-2019 годы"</t>
  </si>
  <si>
    <t>Подпрограмма "Обеспечение услугами пассажирского транспорта общего пользования на 2015-2019 годы"</t>
  </si>
  <si>
    <t>федеральный бюджет</t>
  </si>
  <si>
    <t>3.1.</t>
  </si>
  <si>
    <t>3.2.</t>
  </si>
  <si>
    <t>в том числе:</t>
  </si>
  <si>
    <t>4.1.</t>
  </si>
  <si>
    <t>Содержание кладбищ (заработная плата, отчисления, ГСМ, материалы, мероприятия по охране труда, инвентарь)</t>
  </si>
  <si>
    <t>бюджет городского поселения Воскресенск</t>
  </si>
  <si>
    <t>Обеспечение деятельности подведомственных учреждений за счет платных услуг</t>
  </si>
  <si>
    <t>Наименование подпрограммы, мероприятия (с указанием порядкового номера)</t>
  </si>
  <si>
    <t>всего:</t>
  </si>
  <si>
    <t>бюджет Московской области</t>
  </si>
  <si>
    <t>Внебюджетные источники</t>
  </si>
  <si>
    <t>Всего:</t>
  </si>
  <si>
    <t>Выполнено (тыс.руб.)</t>
  </si>
  <si>
    <t xml:space="preserve">Организация перевозок пассажиров по маршруту(маршрутам) регулярных перевозок по регулируемым тарифам, на которых отдельным категориям граждан предоставляются меры социальной поддержки </t>
  </si>
  <si>
    <t xml:space="preserve">Степень и результаты выполнения мероприятия </t>
  </si>
  <si>
    <t>Муниципальная программа "Молодое поколение на 2015-2019 годы"</t>
  </si>
  <si>
    <t>Муниципальная программа "Развитие физической культуры и спорта на 2015-2019 годы"</t>
  </si>
  <si>
    <t xml:space="preserve">Муниципальная программа "Содержание и благоустройство мест захоронения на 2015-2019 годы" </t>
  </si>
  <si>
    <t xml:space="preserve">Муниципальная программа "Благоустройство территории на период 2015-2019 годы" </t>
  </si>
  <si>
    <t xml:space="preserve">Муниципальная программа "Развитие культуры на 2015-2019 годы" </t>
  </si>
  <si>
    <t xml:space="preserve">Муниципальная программа "Совершенствование системы информационного обеспечения администрации городского поселения Воскресенск на 2015-2019 годы" </t>
  </si>
  <si>
    <t xml:space="preserve">Муниципальная программа "Осуществление мероприятий по обеспечению безопасности людей на водных объектах, охране их жизни и здоровья" </t>
  </si>
  <si>
    <t xml:space="preserve">Муниципальная программа "Развитие жилищно-коммунального хозяйства на 2015-2019 годы" </t>
  </si>
  <si>
    <t xml:space="preserve">Муниципальная программа "Обеспечение жильем молодых семей на 2015-2019 годы" </t>
  </si>
  <si>
    <t xml:space="preserve">Муниципальная программа "Развитие и функционирование дорожно-транспортного комплекса на 2015-2019 годы" </t>
  </si>
  <si>
    <t>1.5.</t>
  </si>
  <si>
    <t>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 муниципальным учреждением</t>
  </si>
  <si>
    <t>Итого по муниципальным программам</t>
  </si>
  <si>
    <t>Основное мероприятие1: Обеспечение устойчивого функционированиясети автомобильных дорог общего пользования городского поселения Воскресенск</t>
  </si>
  <si>
    <t>Мероприятие 1: Содержание автомобильных дорог (вкл. заработную плату, отчисления коммунальные платежи и т.д.) в т.ч.</t>
  </si>
  <si>
    <t>Задача 1: Обеспечение устойчивого функционированиясети автомобильных дорог общего пользования городского поселения Воскресенск</t>
  </si>
  <si>
    <t>2.</t>
  </si>
  <si>
    <t>Основное мероприятие 1: Поддержание астомобильных дорог общего пользования местного значения в состоянии соответствующим нормативным требованиям</t>
  </si>
  <si>
    <t>Задача 2: Поддержание астомобильных дорог общего пользования местного значения в состоянии соответствующим нормативным требованиям</t>
  </si>
  <si>
    <t>Мероприятие 1: Ремонт отдельных участков асфальтобетонного покрытия, восстановление изношенных верхних слоев дорожных покрытий (ямочный ремонт)</t>
  </si>
  <si>
    <t>Мероприятие 2: Расширение парковочного пространства</t>
  </si>
  <si>
    <t>Мероприятие 4: Обследование и ремонт ливневой канализации</t>
  </si>
  <si>
    <t>Мероприятие 5: Строительство ливневой канализации</t>
  </si>
  <si>
    <t>Мероприятие 6: Ремонт остановок общего пользования</t>
  </si>
  <si>
    <t>Мероприятие 7: Приобретение новых автопавильонов</t>
  </si>
  <si>
    <t>Мероприятие 8: Ремонт моста через р. Медведка</t>
  </si>
  <si>
    <t>Задача 1: Поддержание автомобильных дорог общего пользования местного значения на уровне, соответствующем категории дороги</t>
  </si>
  <si>
    <t>1.</t>
  </si>
  <si>
    <t>Основное мероприятие 1: Поддержание автомобильных дорог общего пользования местного значения на уровне, соответствующем категории дороги</t>
  </si>
  <si>
    <t>Мероприятие 1: Капитальный ремонт и ремонт автомобильных дорог общего пользования городского поселения Воскресенск</t>
  </si>
  <si>
    <t>Задача 2: Поддержание в надлежащем состоянии проездов к многоквартирным домам</t>
  </si>
  <si>
    <t>Основное мероприятие 1:Поддержание в надлежащем состоянии проездов к многоквартирным домам</t>
  </si>
  <si>
    <t>Мероприятие 1: Капитальный ремонт и ремонт дворовых территорий многоквартирных домов, проездов к дворовым территориям многоквартирых домов городского поселения Воскресенск</t>
  </si>
  <si>
    <t>Задача 1: Повышение уровня эксплатационного состояния опасных участков улично-дорожной сети</t>
  </si>
  <si>
    <t>Основное мероприятие 1: Повышение уровня эксплатационного состояния опасных участков улично-дорожной сети</t>
  </si>
  <si>
    <t>Мероприятие 1: Нанесение горизонтальной дорожной разметки</t>
  </si>
  <si>
    <t>Мероприятие 3: Установка барьерных ограждений</t>
  </si>
  <si>
    <t>1.6.</t>
  </si>
  <si>
    <t>Мероприятие 4: Устройство тротуаров</t>
  </si>
  <si>
    <t>Мероприятие 5: Устройтсво разворотных площадок</t>
  </si>
  <si>
    <t>Задача 1: Обеспечение доступности услуг транспорта общего пользования</t>
  </si>
  <si>
    <t>Основное мероприятие 1: Обеспечение доступности услуг транспорта общего пользования</t>
  </si>
  <si>
    <t>Задача 1: Координация финансовых и организационных вопросов по предоставению молодым семьям социальных выплат на предобретение жилого помещения или строительство индивидуального жилого дома</t>
  </si>
  <si>
    <t>Задача 1: Развитие систем и объектов водоснабжения, водоотведения</t>
  </si>
  <si>
    <t>Основное мероприятие 1: Развитие систем и объектов водоснабжения, водоотведения</t>
  </si>
  <si>
    <t>Мероприятие 2: Проетные работы на бурение скважины в г. Вскресенск на ВЗУ</t>
  </si>
  <si>
    <t>Задача 2: Повышение энергоэффективности и надежности функционирования объектов теплоснабжения и водоотведения</t>
  </si>
  <si>
    <t>Основное мероприятие 1: Повышение энергоэффективности и надежности функционирования объектов теплоснабжения и водоотведения</t>
  </si>
  <si>
    <t>Задача 3: Приобретение техники и программного продукта для нужд коммунального хозяйства</t>
  </si>
  <si>
    <t>3.</t>
  </si>
  <si>
    <t>Основное мероприятие 1: Приобретение техники и программного продукта для нужд коммунального хозяйства</t>
  </si>
  <si>
    <t>Задача 4: Устранение физического износа общего имущества многоквартирных домов</t>
  </si>
  <si>
    <t>4.</t>
  </si>
  <si>
    <t>Основное мероприятие 1: Устранение физического износа общего имущества многоквартирных домов</t>
  </si>
  <si>
    <t>Мероприятие 1: Взнос на капитальный ремонт общего имущества многоквартирных домов за помещение, которое находится в муниципальной собственности</t>
  </si>
  <si>
    <t>Задача 1: Обеспечение безопасности людей на водных объектах, охране их жизни и здоровья</t>
  </si>
  <si>
    <t>Мероприятие 1: Оборудование мест отдыха</t>
  </si>
  <si>
    <t>Мероприятие 2: Проведение работ по обследованию и очистке дна водоемов</t>
  </si>
  <si>
    <t>Мероприятие 3: Закупка песка для отсыпки</t>
  </si>
  <si>
    <t>Мероприятие 4: Лабораторные исследования воды и песка водоемов, расположенных на территории городского поселения Воскресенск, в том числе на городском пляже для получения разрешения об использовании пляжа и реки для отдыха, занятием спортом, купания</t>
  </si>
  <si>
    <t>Мероприятие 5: Закупка и установка знаков безопасности на воде, аншлагов с информацией и столбов для их крепления на водоемах на территории</t>
  </si>
  <si>
    <t>Задача 1: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</si>
  <si>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Основное мероприятие 1:"Развитие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</si>
  <si>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Мероприятие 1: 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</si>
  <si>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Мероприятие 2: Приобретение расходных материалов для нужд администрации городского поселения Воскресенск</t>
  </si>
  <si>
    <t>Мероприятие 3: Приобретение услуг специализированной организации по восстановлению расходных материалов (картриджей) и ремонту оргтехники</t>
  </si>
  <si>
    <t>Мероприятие 6: Обеспечение доступности к сети Интернет администрации городского поселения Воскресенск и муниципальных учреждений</t>
  </si>
  <si>
    <t>Задача 2: Внедрение систем электронного документаоборота для обеспечения деятельности администрации городского поселения Воскресенск</t>
  </si>
  <si>
    <t>Основное мероприятие 1: Внедрение систем электронного документаоборота для обеспечения деятельности администрации городского поселения Воскресенск</t>
  </si>
  <si>
    <t>Мероприятие 5: Оказание услуг по сопровождению МСЭД МО</t>
  </si>
  <si>
    <t>Задача 3: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</si>
  <si>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Основное мероприятие 1: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</si>
  <si>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Мероприятие 2: Преобретение услуг по предоставлению выделенного сервера в центре обработки данных (хостинга), для размещения официальных сайтов администрации городского поселения Воскресенск</t>
  </si>
  <si>
    <t>Мероприятие 3: Преобретение лицензий на продление систем управления официальными сайтам, лицензий на установку дополнительных модулей систем</t>
  </si>
  <si>
    <t>Основное мероприятие 1: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</si>
  <si>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Мероприятие 2: Пролдение лицензий на антивирусное программное обеспечение, и услуг по обновлению содержащихся в нем баз для нужд администрации городского поселения Воскресенск</t>
  </si>
  <si>
    <t>4.2.</t>
  </si>
  <si>
    <t>Мероприятие 3: преобретение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</si>
  <si>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>Задача 2: Повышение уровня благоустройства территории городского поселения, придомовые территории к многоквартирным домам</t>
  </si>
  <si>
    <t>Основное мероприятие 1: Повышение уровня благоустройства территории городского поселения, придомовые территории к многоквартирным домам</t>
  </si>
  <si>
    <t>Мероприятие 1: Содержание объектов благоустройства</t>
  </si>
  <si>
    <t>Мероприятие 2: Озеленение</t>
  </si>
  <si>
    <t>1.7.</t>
  </si>
  <si>
    <t>1.8.</t>
  </si>
  <si>
    <t>1.9.</t>
  </si>
  <si>
    <t>Задача 3: Повышение уровня благоустройства и поддержание в надлежащем состоянии детских игровых и спортивных площадок</t>
  </si>
  <si>
    <t>Основное мероприятие 1: Повышение уровня благоустройства и поддержание в надлежащем состоянии детских игровых и спортивных площадок</t>
  </si>
  <si>
    <t>Мероприятие 2: Обустройство детских игровых и спортивных площадок, дополнительных элементов детской игровой и спортивной площадки</t>
  </si>
  <si>
    <t>Мероприятие 3: Обустройство детских игровых и спортивных площадок</t>
  </si>
  <si>
    <t>Задача 4: Обеспечение повышенных мер безопасности в местах массовго скопления людей</t>
  </si>
  <si>
    <t>Основное мероприятие 1: Обеспечение повышенных мер безопасности в местах массовго скопления людей</t>
  </si>
  <si>
    <t>Мероприятие 1: Монтаж и пуско-наладка аппаратно-программного комплекса "Безопасный город"</t>
  </si>
  <si>
    <t>Задача 1: Создание условий для развития услуг в сфере похоронного дела, формирование современной системы сервиса</t>
  </si>
  <si>
    <t>Основное мероприятие 1: Создание условий для развития услуг в сфере похоронного дела, формирование современной системы сервиса</t>
  </si>
  <si>
    <t>Мероприятие 3: Строительство (установка) административных зданий (сооружений), невтсационарных торговых объектов</t>
  </si>
  <si>
    <t>Задача 2: Повышение уровня благоустройства кладбищ</t>
  </si>
  <si>
    <t>Основное мероприятие 1: Повышение уровня благоустройства кладбищ</t>
  </si>
  <si>
    <t>Задача 3: Своевременная транспортировка в морг с мест обнаружения или происшествия тел умерших (погибших)</t>
  </si>
  <si>
    <t>Основное мероприятие 1: Своевременная транспортировка в морг с мест обнаружения или происшествия тел умерших (погибших)</t>
  </si>
  <si>
    <t>Муниципальная программа "Энергосбережение и повышение энергетической эффективности на период 2015-2020 гг."</t>
  </si>
  <si>
    <t>Задача 1: Обеспечение надежного и высокоэффективного уличного освещения на территории поселения</t>
  </si>
  <si>
    <t>Основное мероприятие 1: Обеспечение надежного и высокоэффективного уличного освещения на территории поселения</t>
  </si>
  <si>
    <t>Мероприяие 1: Содержание и ремонт сетей уличного освещения</t>
  </si>
  <si>
    <t>Мероприятие 2: Модернизация сетей уличного освещения (замена опор, светильников, провода)</t>
  </si>
  <si>
    <t>Основное мероприятие 1: Повышение уровня благоустройства городского поселения</t>
  </si>
  <si>
    <t>Мероприяте 1: Строительство линий уличного освещения</t>
  </si>
  <si>
    <t>Мероприятие 2: Празднично-световое оформление улиц</t>
  </si>
  <si>
    <t>Задача 3: Повышение энергетической эффективности в жилищном фонде</t>
  </si>
  <si>
    <t>Основное мероприяте 1: Повышение энергетической эффективности в жилищном фонде</t>
  </si>
  <si>
    <t>Мероприятие 1: Установка приборов учета энергоресурсов в муниципальном жилищном фонде</t>
  </si>
  <si>
    <t>Задача 1: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</si>
  <si>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Основное мероприятие 1: 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</si>
  <si>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Мероприятие 1: Организация и проведение мероприятий по работе с молодежью</t>
  </si>
  <si>
    <t>Мероприятие 2: Обеспечение деятельности подведомственных учреждений</t>
  </si>
  <si>
    <t>Задача 2: Обновление и совершенствование материально-технической базы учреждений по работе с молодежью</t>
  </si>
  <si>
    <t>Основное мероприятие 1: Выполнение мероприятий, направленных на обновление и совершенствование материально-технической базы учреждений по работе с молодежью</t>
  </si>
  <si>
    <t>Мероприятие 1: "Доступная среда" в учреждениях по работе с молодежью</t>
  </si>
  <si>
    <t>Задача 3: Повышение профессионального мастерства специалистов, работающих в области работы с молодежью</t>
  </si>
  <si>
    <t>Основное мероприятие 1: Выполнение мероприятий, направленных на повышение профессионального мастерства специалистов в области работы с молодежью</t>
  </si>
  <si>
    <t>Мероприятие 1:Повышение квалификации сотрудников муниципальных учреждений</t>
  </si>
  <si>
    <t>Задача 1: Повышение качества услуг культурно-досугового и концертного обслуживания населения</t>
  </si>
  <si>
    <t>Основное мероприятие 1: Выполнение мероприятий, направленных на повышение качества услуг культурно-досугового и концертного обслуживания населения</t>
  </si>
  <si>
    <t>Мероприятие 1:Организация и проведение мероприятий в сфере культуры</t>
  </si>
  <si>
    <t>Мероприятие 2: 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</si>
  <si>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Мероприятие 3: Обеспечение деятельности подведомственных учреждений</t>
  </si>
  <si>
    <t>Мероприятие 4: Обеспечение деятельности подведомственых учреждений за счет платных услуг</t>
  </si>
  <si>
    <t>Мероприятие 6: Предоставление субсидий некоммерческим организациям на реализацию проектов в сфере культуры</t>
  </si>
  <si>
    <t>Задача 2: Модернизация и укрепление материально-технической базы учреждений культуры путем проведения ремонтов и материально-технического оснащения</t>
  </si>
  <si>
    <t>Основное мероприятие 1: Выполнение мероприятий, направленных на модернизацию и укрепление материально-технической базы учреждений культуры путем проведения ремонтов и материально-технического переоснащения</t>
  </si>
  <si>
    <t>Мероприятие 2: Доступная среда в учреждениях культуры</t>
  </si>
  <si>
    <t>Мероприятие 3: Расходы за счет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</si>
  <si>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 3: Создание условий для развития библиотечного обслуживания населения</t>
  </si>
  <si>
    <t>Основное мероприятие 1: Выполнение мероприятий, направленных на создание условий для развития библиотечного обслуживания населения</t>
  </si>
  <si>
    <t>Мероприятие 1: Организация библиотечного обслуживания, комплектование и обеспечение сохранности библиотечного фонда библиотек поселения</t>
  </si>
  <si>
    <t>Мероприятие 2: Укрепление материально-технической базы библиотек</t>
  </si>
  <si>
    <t>Муниципальная программа "Обеспечение пожарной безопасности на 2015-2019 годы"</t>
  </si>
  <si>
    <t>Задача 1: Организация и осуществление профилактики пожаров на территории городского поселения Воскресенск</t>
  </si>
  <si>
    <t>Основное мероприятие 1: Организация и осуществление профилактики пожаров на территории городского поселения Воскресенск</t>
  </si>
  <si>
    <t>Мероприятие 2: Организация противопожарной пропаганды (изготовление наглядной агитации)</t>
  </si>
  <si>
    <t>Мероприятие 3: Очистка противопожарных водоемов, обустройство подьездов к ним</t>
  </si>
  <si>
    <t>Мероприятие 4: Опашка населенных пунктов</t>
  </si>
  <si>
    <t>Задача 2: Проведение мероприятий по повышению уровня пожарной безопаснсти</t>
  </si>
  <si>
    <t>Основное мероприятие 1: Проведение мероприятий по повышению уровня пожарной безопасности</t>
  </si>
  <si>
    <t>Мероприятие 1: Устройство пожарной сигнализации в здании администрации городского поселения Воскресенск (пл. Ленина, д.3)</t>
  </si>
  <si>
    <t>1.1.1.</t>
  </si>
  <si>
    <t>Приобретение автовышки для нужд предприятия</t>
  </si>
  <si>
    <t>Задача 1: 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Воскресенск, на областных, всеросийских и иных соревнованиях</t>
  </si>
  <si>
    <t>Основное мероприятие 1: 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 через проведениеакций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поселенияВоскресенск на областных, всероссийских и иных соревнованиях</t>
  </si>
  <si>
    <t>Мероприятие 1: 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</si>
  <si>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Задача 3: Повышение профессионального мастерства специалистов, работающих в области физической культтуры и спорта</t>
  </si>
  <si>
    <t>Основное мероприятие 1: Выполнение мероприятий, направленных на вповышение профессионального мастерства специалистов, работающих в области физической культуры и спорта</t>
  </si>
  <si>
    <t>Мероприятие 1: Повышение квалификации и методическое сопроводжение деятельности муниципальных учреждений</t>
  </si>
  <si>
    <t>2.9.</t>
  </si>
  <si>
    <t>заключены муниципальные контракты</t>
  </si>
  <si>
    <t>Оперативный отчет о выполнении муниципальных программ городского поселения Воскресенск за I полугодие 2017 года</t>
  </si>
  <si>
    <t>Объем финансирования на 2017 год (тыс.руб.)</t>
  </si>
  <si>
    <t>Профинансировано на I полугодие 2017 года (тыс.руб.)</t>
  </si>
  <si>
    <t>Мероприятие 10:Приобретение дорожной техники для нужд дорожного хозяйства</t>
  </si>
  <si>
    <t xml:space="preserve">Мероприятие 11: Разработка проекта комплексное развитие транспортной инфраструктуры </t>
  </si>
  <si>
    <t>Мероприятие 2: Устройство тротуаров дворовых территорий многокартирных домов</t>
  </si>
  <si>
    <t>Мероприятие 2: Обустройство дорог  дорожными знаками, обустройство искусственных неровностей на проезжих частях дорог</t>
  </si>
  <si>
    <t>Мероприятие 6: Обустройство дорожно-уличной сети для маломобильных групп населения</t>
  </si>
  <si>
    <t>Мероприятие 7: Ремонт и содержание судоходной сигнализации</t>
  </si>
  <si>
    <t>Мероприятие 1: Приобретение техники для производства работ по внешнему благоустройству территорий городского поселения Воскресенск</t>
  </si>
  <si>
    <t>Основное мероприятие 1: Выполнение мероприятий, еаправленных на обеспечение сохранности жизни и здоровья людей на водных объектах</t>
  </si>
  <si>
    <t>3.3.</t>
  </si>
  <si>
    <t>Задача 4: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</si>
  <si>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4.3.</t>
  </si>
  <si>
    <t>Задача 5: Подключение к системам электронного правительства Московской области</t>
  </si>
  <si>
    <t>5.</t>
  </si>
  <si>
    <t>Основное мероприятие 1: Подключение к системам электронного правительства Московской области</t>
  </si>
  <si>
    <t>5.1.</t>
  </si>
  <si>
    <t>Мероприятие 2: Подключение, развитие и техническая поддержка муниципального сегмента единой информационной системы оказания государственной и муниципальных услуг (ЕИСГУ)</t>
  </si>
  <si>
    <t>мероприятие 5: Повышение квалификации работников культуры</t>
  </si>
  <si>
    <t>Мероприятие 1:Капитальный и текущий ремонт зданий и сооружений</t>
  </si>
  <si>
    <t>Мероприятие 4: Расходы за счет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</si>
  <si>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Мероприятие 1: Строительство системы водоснабжения п. Медведка и с. Воскресенское Воскресенского района</t>
  </si>
  <si>
    <t>Мероприятие 3: Проектно-изыскательские оаботы по строительству станции очистки артезианской воды в южной части города</t>
  </si>
  <si>
    <t>Мероприятие 4: Строительство канализационного коллектора по ул. Советская от ж.д. №13 до ж.д. №27 городского поселения Воскресенск Воскресенского муниципального района</t>
  </si>
  <si>
    <t>Мероприятие 5: Канализирование южной части города</t>
  </si>
  <si>
    <t xml:space="preserve">1.7. </t>
  </si>
  <si>
    <t>Мероприятие 8: Канализирование индивидуальной жилой застройки по адресу: Московская область, г. Воскресенск, ул. Рябиновая, Кленовая, Кудриская</t>
  </si>
  <si>
    <t>1.10.</t>
  </si>
  <si>
    <t>Мероприятие 10: Выполнение работ по актулизации схемы теплоснабжения и схемы водоснабжения и водоотведения</t>
  </si>
  <si>
    <t>1.11.</t>
  </si>
  <si>
    <t>Мероприятие 11: Выполнение кадастровых работ объектов водоснабжения</t>
  </si>
  <si>
    <t>1.12.</t>
  </si>
  <si>
    <t>Мероприятие12: Проектно-изыскательские работы по строительству водопровода к стажиону д. Ченмодурово</t>
  </si>
  <si>
    <t>Мероприятие 3: Ремонт объектов тепло-, водоснабжения и канализирования</t>
  </si>
  <si>
    <t>Задача 5: Обеспечение комфортной среды проживания в городском поселении</t>
  </si>
  <si>
    <t>Основное мероприятие 1: Уобеспечение комфортной среды проживания в городском поселениия</t>
  </si>
  <si>
    <t>Мероприятие 1: Ремонт подъездов многоквартирных домов</t>
  </si>
  <si>
    <t>Мероприятие 3: Содержание и озеленение объектов благоустройства</t>
  </si>
  <si>
    <t>Мероприятие 6: Разработка проектов по благоустройству</t>
  </si>
  <si>
    <t>Мероприятие 8: Устройство и ремонт контейнерных площадок</t>
  </si>
  <si>
    <t>Мероприятие 11: Обустройство территории для отдыха жителей</t>
  </si>
  <si>
    <t>Мероприятие 12: Участие населения в смотре-конкурсе "Воскресенский дворик", различных конкурсах, направленных на озеленение дворов</t>
  </si>
  <si>
    <t>Мероприятие 13: Участие МКУ "Благоустройство и озеленение" в региональном конкурсе "Цветы Подмосковья"</t>
  </si>
  <si>
    <t>Мероприятие 14: Благоустройство территории городского поселения Воскресенск в части защиты от неблагоприятного воздействия безнадзорных животных</t>
  </si>
  <si>
    <t>Мероприятие 16: Приобретение техники для нужд благоустройтсва территорий муниципальных обрзований Московской области</t>
  </si>
  <si>
    <t>Мероприятие 5: Дополнительные мероприятия по развитию жилищно-коммунального хозяйства и социально-культурной сферы</t>
  </si>
  <si>
    <t>Мероприятие 4: Проведение инвентаризации существующих кладбищ</t>
  </si>
  <si>
    <t>Задача 2: Обновление и совершенствование материально-технической базы спортивных сооружений</t>
  </si>
  <si>
    <t>Основное мероприятие 1: Выполнение мероприятий, направленных на обновление и совершенствование материально-технической базы спортивных учреждений</t>
  </si>
  <si>
    <t>2.1.4.</t>
  </si>
  <si>
    <t>Мероприятие 1: Капитальный и текущий ремонт зданий и сооружений</t>
  </si>
  <si>
    <t>Е.А. Бондарева</t>
  </si>
  <si>
    <t>Мероприятие 7: Проектно-изыскательке работы по строительству КНС и четей канализации по ул. Советской д. Чемодурово</t>
  </si>
  <si>
    <t>Основное мероприяте 1: Оказание государственной и муниципальной поддержки молодым семьям в виде социальных выплат на приобретение жилого помещения или строительство индивидуального жилого дома*</t>
  </si>
  <si>
    <t>Мероприятие 1: Перечисление социальной выплаты участникам Программы, согласно утвержденного списка по итогам конкурсного отбора на текущий год*</t>
  </si>
  <si>
    <t>Мероприятие 6: Проектно-изыскательские работы по канализированию индивидуальной застройки южной части г. Воскресенск</t>
  </si>
  <si>
    <t>Мероприятие 9: Проектирование, изготовление, монтаж и проведение пуско-наладочных работ котельной (ПБМК) для обеспечения теплоснабжения станции глубокой очистки сточных вод д. Чемодурово</t>
  </si>
  <si>
    <t>Начальник финасово-экономического управления - главный бухгалтер администрации городского поселения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</si>
</sst>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/>
    <xf numFmtId="43" fontId="2" fillId="0" borderId="1" xfId="1" applyFont="1" applyFill="1" applyBorder="1" applyAlignment="1">
      <alignment horizontal="center" vertical="center"/>
    </xf>
    <xf numFmtId="4" fontId="1" fillId="2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workbookViewId="0">
      <pane ySplit="5" topLeftCell="A115" activePane="bottomLeft" state="frozen"/>
      <selection pane="bottomLeft" activeCell="F204" sqref="F204"/>
    </sheetView>
  </sheetViews>
  <sheetFormatPr defaultRowHeight="15.75" x14ac:dyDescent="0.25"/>
  <cols>
    <col min="1" max="1" width="7" style="11" customWidth="1"/>
    <col min="2" max="2" width="55.5703125" style="12" customWidth="1"/>
    <col min="3" max="3" width="16.7109375" style="13" customWidth="1"/>
    <col min="4" max="4" width="16.42578125" style="13" customWidth="1"/>
    <col min="5" max="5" width="12.85546875" style="13" customWidth="1"/>
    <col min="6" max="6" width="13.42578125" style="13" customWidth="1"/>
    <col min="7" max="7" width="12.5703125" style="13" customWidth="1"/>
    <col min="8" max="8" width="14.5703125" style="12" customWidth="1"/>
    <col min="9" max="9" width="17.140625" style="12" customWidth="1"/>
    <col min="10" max="10" width="15.140625" style="12" customWidth="1"/>
    <col min="11" max="11" width="14.7109375" style="12" customWidth="1"/>
    <col min="12" max="12" width="11.85546875" style="12" customWidth="1"/>
    <col min="13" max="13" width="13.7109375" style="12" customWidth="1"/>
    <col min="14" max="14" width="14.28515625" style="12" customWidth="1"/>
    <col min="15" max="16" width="9.140625" style="12"/>
    <col min="17" max="30" width="9.140625" style="1"/>
  </cols>
  <sheetData>
    <row r="1" spans="1:30" x14ac:dyDescent="0.25">
      <c r="A1" s="63" t="s">
        <v>187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30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30" s="5" customFormat="1" ht="21.75" customHeight="1" x14ac:dyDescent="0.25">
      <c r="A3" s="64" t="s">
        <v>0</v>
      </c>
      <c r="B3" s="64" t="s">
        <v>25</v>
      </c>
      <c r="C3" s="64" t="s">
        <v>188</v>
      </c>
      <c r="D3" s="64"/>
      <c r="E3" s="64"/>
      <c r="F3" s="64"/>
      <c r="G3" s="64"/>
      <c r="H3" s="64" t="s">
        <v>30</v>
      </c>
      <c r="I3" s="64" t="s">
        <v>32</v>
      </c>
      <c r="J3" s="64" t="s">
        <v>189</v>
      </c>
      <c r="K3" s="64"/>
      <c r="L3" s="64"/>
      <c r="M3" s="64"/>
      <c r="N3" s="64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5" customFormat="1" ht="18" customHeight="1" x14ac:dyDescent="0.25">
      <c r="A4" s="64"/>
      <c r="B4" s="64"/>
      <c r="C4" s="64" t="s">
        <v>29</v>
      </c>
      <c r="D4" s="65" t="s">
        <v>20</v>
      </c>
      <c r="E4" s="65"/>
      <c r="F4" s="65"/>
      <c r="G4" s="65"/>
      <c r="H4" s="64"/>
      <c r="I4" s="64"/>
      <c r="J4" s="64" t="s">
        <v>26</v>
      </c>
      <c r="K4" s="64" t="s">
        <v>20</v>
      </c>
      <c r="L4" s="64"/>
      <c r="M4" s="64"/>
      <c r="N4" s="64"/>
      <c r="O4" s="10"/>
      <c r="P4" s="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6" customFormat="1" ht="90" customHeight="1" x14ac:dyDescent="0.25">
      <c r="A5" s="64"/>
      <c r="B5" s="64"/>
      <c r="C5" s="64"/>
      <c r="D5" s="26" t="s">
        <v>23</v>
      </c>
      <c r="E5" s="27" t="s">
        <v>17</v>
      </c>
      <c r="F5" s="26" t="s">
        <v>27</v>
      </c>
      <c r="G5" s="26" t="s">
        <v>28</v>
      </c>
      <c r="H5" s="64"/>
      <c r="I5" s="64"/>
      <c r="J5" s="64"/>
      <c r="K5" s="26" t="s">
        <v>23</v>
      </c>
      <c r="L5" s="27" t="s">
        <v>17</v>
      </c>
      <c r="M5" s="26" t="s">
        <v>27</v>
      </c>
      <c r="N5" s="26" t="s">
        <v>28</v>
      </c>
      <c r="O5" s="8"/>
      <c r="P5" s="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7" customFormat="1" ht="13.5" customHeight="1" x14ac:dyDescent="0.25">
      <c r="A6" s="28">
        <v>1</v>
      </c>
      <c r="B6" s="29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14"/>
      <c r="P6" s="14"/>
    </row>
    <row r="7" spans="1:30" s="4" customFormat="1" ht="47.25" x14ac:dyDescent="0.25">
      <c r="A7" s="30">
        <v>1</v>
      </c>
      <c r="B7" s="31" t="s">
        <v>42</v>
      </c>
      <c r="C7" s="16">
        <f>C8+C24+C32+C42</f>
        <v>246662</v>
      </c>
      <c r="D7" s="16">
        <f t="shared" ref="D7:G7" si="0">D8+D24+D32+D42</f>
        <v>210540</v>
      </c>
      <c r="E7" s="16">
        <f t="shared" si="0"/>
        <v>0</v>
      </c>
      <c r="F7" s="16">
        <f t="shared" si="0"/>
        <v>36122</v>
      </c>
      <c r="G7" s="16">
        <f t="shared" si="0"/>
        <v>0</v>
      </c>
      <c r="H7" s="32">
        <f>H8+H24+H32+H42</f>
        <v>54491.71</v>
      </c>
      <c r="I7" s="33" t="s">
        <v>186</v>
      </c>
      <c r="J7" s="32">
        <f>K7</f>
        <v>44287.7</v>
      </c>
      <c r="K7" s="32">
        <f>K8+K24+K32+K42</f>
        <v>44287.7</v>
      </c>
      <c r="L7" s="32">
        <f t="shared" ref="L7:N7" si="1">L8+L24+L32+L42</f>
        <v>0</v>
      </c>
      <c r="M7" s="32">
        <f t="shared" si="1"/>
        <v>0</v>
      </c>
      <c r="N7" s="32">
        <f t="shared" si="1"/>
        <v>0</v>
      </c>
      <c r="O7" s="10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47.25" hidden="1" x14ac:dyDescent="0.25">
      <c r="A8" s="34"/>
      <c r="B8" s="31" t="s">
        <v>1</v>
      </c>
      <c r="C8" s="16">
        <f>C10+C14</f>
        <v>112452</v>
      </c>
      <c r="D8" s="16">
        <f t="shared" ref="D8:G8" si="2">D10+D14</f>
        <v>112452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9">
        <f>J8</f>
        <v>43680</v>
      </c>
      <c r="I8" s="15"/>
      <c r="J8" s="19">
        <f>K8</f>
        <v>43680</v>
      </c>
      <c r="K8" s="16">
        <f>K10+K14</f>
        <v>43680</v>
      </c>
      <c r="L8" s="32">
        <f t="shared" ref="L8" si="3">L9</f>
        <v>0</v>
      </c>
      <c r="M8" s="32">
        <f t="shared" ref="M8" si="4">M9</f>
        <v>0</v>
      </c>
      <c r="N8" s="32">
        <f t="shared" ref="N8" si="5">N9</f>
        <v>0</v>
      </c>
      <c r="O8" s="10"/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4" customFormat="1" ht="15.75" hidden="1" customHeight="1" x14ac:dyDescent="0.25">
      <c r="A9" s="66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4" customFormat="1" ht="63" hidden="1" x14ac:dyDescent="0.25">
      <c r="A10" s="35">
        <v>1</v>
      </c>
      <c r="B10" s="36" t="s">
        <v>46</v>
      </c>
      <c r="C10" s="37">
        <f>C11</f>
        <v>104892</v>
      </c>
      <c r="D10" s="37">
        <f t="shared" ref="D10:G10" si="6">D11</f>
        <v>104892</v>
      </c>
      <c r="E10" s="37">
        <f t="shared" si="6"/>
        <v>0</v>
      </c>
      <c r="F10" s="37">
        <f t="shared" si="6"/>
        <v>0</v>
      </c>
      <c r="G10" s="37">
        <f t="shared" si="6"/>
        <v>0</v>
      </c>
      <c r="H10" s="15">
        <f>J10</f>
        <v>43080</v>
      </c>
      <c r="I10" s="15"/>
      <c r="J10" s="38">
        <f>J11</f>
        <v>43080</v>
      </c>
      <c r="K10" s="38">
        <f t="shared" ref="K10:N10" si="7">K11</f>
        <v>43080</v>
      </c>
      <c r="L10" s="38">
        <f t="shared" si="7"/>
        <v>0</v>
      </c>
      <c r="M10" s="38">
        <f t="shared" si="7"/>
        <v>0</v>
      </c>
      <c r="N10" s="38">
        <f t="shared" si="7"/>
        <v>0</v>
      </c>
      <c r="O10" s="10"/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4" customFormat="1" ht="47.25" hidden="1" x14ac:dyDescent="0.25">
      <c r="A11" s="34" t="s">
        <v>2</v>
      </c>
      <c r="B11" s="39" t="s">
        <v>47</v>
      </c>
      <c r="C11" s="26">
        <f>D11</f>
        <v>104892</v>
      </c>
      <c r="D11" s="26">
        <v>104892</v>
      </c>
      <c r="E11" s="26">
        <v>0</v>
      </c>
      <c r="F11" s="26">
        <v>0</v>
      </c>
      <c r="G11" s="26">
        <v>0</v>
      </c>
      <c r="H11" s="15">
        <f>J11</f>
        <v>43080</v>
      </c>
      <c r="I11" s="15"/>
      <c r="J11" s="38">
        <f>K11+L11+M11+N11</f>
        <v>43080</v>
      </c>
      <c r="K11" s="38">
        <v>43080</v>
      </c>
      <c r="L11" s="38">
        <v>0</v>
      </c>
      <c r="M11" s="38">
        <v>0</v>
      </c>
      <c r="N11" s="38">
        <v>0</v>
      </c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" customFormat="1" hidden="1" x14ac:dyDescent="0.25">
      <c r="A12" s="34" t="s">
        <v>177</v>
      </c>
      <c r="B12" s="39" t="s">
        <v>178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15">
        <f>J12</f>
        <v>0</v>
      </c>
      <c r="I12" s="15"/>
      <c r="J12" s="38"/>
      <c r="K12" s="38"/>
      <c r="L12" s="38"/>
      <c r="M12" s="38"/>
      <c r="N12" s="38"/>
      <c r="O12" s="10"/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4" customFormat="1" ht="15.75" hidden="1" customHeight="1" x14ac:dyDescent="0.25">
      <c r="A13" s="66" t="s">
        <v>51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10"/>
      <c r="P13" s="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63" hidden="1" x14ac:dyDescent="0.25">
      <c r="A14" s="34" t="s">
        <v>49</v>
      </c>
      <c r="B14" s="36" t="s">
        <v>50</v>
      </c>
      <c r="C14" s="37">
        <f>C15+C16+C17+C18+C19+C20+C21+C22+C23</f>
        <v>7560</v>
      </c>
      <c r="D14" s="37">
        <f>D15+D16+D17+D18+D19+D20+D21+D22+D23</f>
        <v>7560</v>
      </c>
      <c r="E14" s="37">
        <f t="shared" ref="E14:G14" si="8">E15+E16+E17+E18+E19+E20+E21+E22</f>
        <v>0</v>
      </c>
      <c r="F14" s="37">
        <f t="shared" si="8"/>
        <v>0</v>
      </c>
      <c r="G14" s="37">
        <f t="shared" si="8"/>
        <v>0</v>
      </c>
      <c r="H14" s="20">
        <f>J14</f>
        <v>600</v>
      </c>
      <c r="I14" s="15"/>
      <c r="J14" s="40">
        <f>K14+L14+M14+N14</f>
        <v>600</v>
      </c>
      <c r="K14" s="40">
        <f>K15+K16+K17+K18+K19+K20+K21+K22+K23</f>
        <v>600</v>
      </c>
      <c r="L14" s="40">
        <f t="shared" ref="L14:N14" si="9">L15+L16+L17+L18+L19+L20+L21+L22+L23</f>
        <v>0</v>
      </c>
      <c r="M14" s="40">
        <f t="shared" si="9"/>
        <v>0</v>
      </c>
      <c r="N14" s="40">
        <f t="shared" si="9"/>
        <v>0</v>
      </c>
      <c r="O14" s="10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63" hidden="1" x14ac:dyDescent="0.25">
      <c r="A15" s="34" t="s">
        <v>7</v>
      </c>
      <c r="B15" s="39" t="s">
        <v>52</v>
      </c>
      <c r="C15" s="26">
        <f t="shared" ref="C15:C21" si="10">D15+E15+F15+G15</f>
        <v>1200</v>
      </c>
      <c r="D15" s="26">
        <v>1200</v>
      </c>
      <c r="E15" s="26">
        <v>0</v>
      </c>
      <c r="F15" s="26">
        <v>0</v>
      </c>
      <c r="G15" s="26">
        <v>0</v>
      </c>
      <c r="H15" s="15">
        <f>J15</f>
        <v>600</v>
      </c>
      <c r="I15" s="15"/>
      <c r="J15" s="38">
        <f t="shared" ref="J15:J23" si="11">K15+L15+M15+N15</f>
        <v>600</v>
      </c>
      <c r="K15" s="38">
        <v>600</v>
      </c>
      <c r="L15" s="38">
        <v>0</v>
      </c>
      <c r="M15" s="38">
        <v>0</v>
      </c>
      <c r="N15" s="38">
        <v>0</v>
      </c>
      <c r="O15" s="10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31.5" hidden="1" x14ac:dyDescent="0.25">
      <c r="A16" s="34" t="s">
        <v>8</v>
      </c>
      <c r="B16" s="39" t="s">
        <v>53</v>
      </c>
      <c r="C16" s="26">
        <f t="shared" si="10"/>
        <v>1960</v>
      </c>
      <c r="D16" s="26">
        <v>1960</v>
      </c>
      <c r="E16" s="26">
        <v>0</v>
      </c>
      <c r="F16" s="26">
        <v>0</v>
      </c>
      <c r="G16" s="26">
        <v>0</v>
      </c>
      <c r="H16" s="15">
        <f t="shared" ref="H16:H23" si="12">J16</f>
        <v>0</v>
      </c>
      <c r="I16" s="15"/>
      <c r="J16" s="38">
        <f t="shared" si="11"/>
        <v>0</v>
      </c>
      <c r="K16" s="38">
        <v>0</v>
      </c>
      <c r="L16" s="38">
        <v>0</v>
      </c>
      <c r="M16" s="38">
        <v>0</v>
      </c>
      <c r="N16" s="38">
        <v>0</v>
      </c>
      <c r="O16" s="10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31.5" hidden="1" x14ac:dyDescent="0.25">
      <c r="A17" s="34" t="s">
        <v>9</v>
      </c>
      <c r="B17" s="39" t="s">
        <v>54</v>
      </c>
      <c r="C17" s="26">
        <f t="shared" si="10"/>
        <v>1100</v>
      </c>
      <c r="D17" s="26">
        <v>1100</v>
      </c>
      <c r="E17" s="26">
        <v>0</v>
      </c>
      <c r="F17" s="26">
        <v>0</v>
      </c>
      <c r="G17" s="26">
        <v>0</v>
      </c>
      <c r="H17" s="15">
        <f t="shared" si="12"/>
        <v>0</v>
      </c>
      <c r="I17" s="15"/>
      <c r="J17" s="38">
        <f t="shared" si="11"/>
        <v>0</v>
      </c>
      <c r="K17" s="38">
        <v>0</v>
      </c>
      <c r="L17" s="38">
        <v>0</v>
      </c>
      <c r="M17" s="38">
        <v>0</v>
      </c>
      <c r="N17" s="38">
        <v>0</v>
      </c>
      <c r="O17" s="10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31.5" hidden="1" x14ac:dyDescent="0.25">
      <c r="A18" s="34" t="s">
        <v>10</v>
      </c>
      <c r="B18" s="39" t="s">
        <v>55</v>
      </c>
      <c r="C18" s="26">
        <f t="shared" si="10"/>
        <v>0</v>
      </c>
      <c r="D18" s="26">
        <v>0</v>
      </c>
      <c r="E18" s="26">
        <v>0</v>
      </c>
      <c r="F18" s="26">
        <v>0</v>
      </c>
      <c r="G18" s="26">
        <v>0</v>
      </c>
      <c r="H18" s="15">
        <f t="shared" si="12"/>
        <v>0</v>
      </c>
      <c r="I18" s="15"/>
      <c r="J18" s="38">
        <f t="shared" si="11"/>
        <v>0</v>
      </c>
      <c r="K18" s="26">
        <v>0</v>
      </c>
      <c r="L18" s="26">
        <v>0</v>
      </c>
      <c r="M18" s="26">
        <v>0</v>
      </c>
      <c r="N18" s="26">
        <v>0</v>
      </c>
      <c r="O18" s="10"/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31.5" hidden="1" x14ac:dyDescent="0.25">
      <c r="A19" s="34" t="s">
        <v>11</v>
      </c>
      <c r="B19" s="39" t="s">
        <v>56</v>
      </c>
      <c r="C19" s="26">
        <f t="shared" si="10"/>
        <v>600</v>
      </c>
      <c r="D19" s="26">
        <v>600</v>
      </c>
      <c r="E19" s="26">
        <v>0</v>
      </c>
      <c r="F19" s="26">
        <v>0</v>
      </c>
      <c r="G19" s="26">
        <v>0</v>
      </c>
      <c r="H19" s="15">
        <f t="shared" si="12"/>
        <v>0</v>
      </c>
      <c r="I19" s="15"/>
      <c r="J19" s="38">
        <f t="shared" si="11"/>
        <v>0</v>
      </c>
      <c r="K19" s="26">
        <v>0</v>
      </c>
      <c r="L19" s="26">
        <v>0</v>
      </c>
      <c r="M19" s="26">
        <v>0</v>
      </c>
      <c r="N19" s="26">
        <v>0</v>
      </c>
      <c r="O19" s="10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31.5" hidden="1" x14ac:dyDescent="0.25">
      <c r="A20" s="34" t="s">
        <v>12</v>
      </c>
      <c r="B20" s="39" t="s">
        <v>57</v>
      </c>
      <c r="C20" s="26">
        <f t="shared" si="10"/>
        <v>0</v>
      </c>
      <c r="D20" s="26">
        <v>0</v>
      </c>
      <c r="E20" s="26">
        <v>0</v>
      </c>
      <c r="F20" s="26">
        <v>0</v>
      </c>
      <c r="G20" s="26">
        <v>0</v>
      </c>
      <c r="H20" s="15">
        <f t="shared" si="12"/>
        <v>0</v>
      </c>
      <c r="I20" s="15"/>
      <c r="J20" s="38">
        <f t="shared" si="11"/>
        <v>0</v>
      </c>
      <c r="K20" s="26">
        <v>0</v>
      </c>
      <c r="L20" s="26">
        <v>0</v>
      </c>
      <c r="M20" s="26">
        <v>0</v>
      </c>
      <c r="N20" s="26">
        <v>0</v>
      </c>
      <c r="O20" s="10"/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idden="1" x14ac:dyDescent="0.25">
      <c r="A21" s="34" t="s">
        <v>13</v>
      </c>
      <c r="B21" s="39" t="s">
        <v>58</v>
      </c>
      <c r="C21" s="26">
        <f t="shared" si="10"/>
        <v>0</v>
      </c>
      <c r="D21" s="26">
        <v>0</v>
      </c>
      <c r="E21" s="26">
        <v>0</v>
      </c>
      <c r="F21" s="26">
        <v>0</v>
      </c>
      <c r="G21" s="26">
        <v>0</v>
      </c>
      <c r="H21" s="15">
        <f t="shared" si="12"/>
        <v>0</v>
      </c>
      <c r="I21" s="15"/>
      <c r="J21" s="38">
        <f t="shared" si="11"/>
        <v>0</v>
      </c>
      <c r="K21" s="26">
        <v>0</v>
      </c>
      <c r="L21" s="26">
        <v>0</v>
      </c>
      <c r="M21" s="26">
        <v>0</v>
      </c>
      <c r="N21" s="26">
        <v>0</v>
      </c>
      <c r="O21" s="10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31.5" hidden="1" x14ac:dyDescent="0.25">
      <c r="A22" s="34" t="s">
        <v>14</v>
      </c>
      <c r="B22" s="39" t="s">
        <v>190</v>
      </c>
      <c r="C22" s="26">
        <f>D22+E22+F22+G22</f>
        <v>1700</v>
      </c>
      <c r="D22" s="26">
        <v>1700</v>
      </c>
      <c r="E22" s="26">
        <v>0</v>
      </c>
      <c r="F22" s="26">
        <v>0</v>
      </c>
      <c r="G22" s="26">
        <v>0</v>
      </c>
      <c r="H22" s="15">
        <f t="shared" si="12"/>
        <v>0</v>
      </c>
      <c r="I22" s="15"/>
      <c r="J22" s="38">
        <f t="shared" si="11"/>
        <v>0</v>
      </c>
      <c r="K22" s="26">
        <v>0</v>
      </c>
      <c r="L22" s="26">
        <v>0</v>
      </c>
      <c r="M22" s="26">
        <v>0</v>
      </c>
      <c r="N22" s="26">
        <v>0</v>
      </c>
      <c r="O22" s="10"/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47.25" hidden="1" x14ac:dyDescent="0.25">
      <c r="A23" s="34" t="s">
        <v>185</v>
      </c>
      <c r="B23" s="39" t="s">
        <v>191</v>
      </c>
      <c r="C23" s="26">
        <f>D23+E23+F23+G23</f>
        <v>1000</v>
      </c>
      <c r="D23" s="26">
        <v>1000</v>
      </c>
      <c r="E23" s="26">
        <v>0</v>
      </c>
      <c r="F23" s="26">
        <v>0</v>
      </c>
      <c r="G23" s="26">
        <v>0</v>
      </c>
      <c r="H23" s="15">
        <f t="shared" si="12"/>
        <v>0</v>
      </c>
      <c r="I23" s="15"/>
      <c r="J23" s="38">
        <f t="shared" si="11"/>
        <v>0</v>
      </c>
      <c r="K23" s="38">
        <v>0</v>
      </c>
      <c r="L23" s="38">
        <v>0</v>
      </c>
      <c r="M23" s="38">
        <v>0</v>
      </c>
      <c r="N23" s="38">
        <v>0</v>
      </c>
      <c r="O23" s="10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10.25" hidden="1" x14ac:dyDescent="0.25">
      <c r="A24" s="34"/>
      <c r="B24" s="31" t="s">
        <v>6</v>
      </c>
      <c r="C24" s="16">
        <f>C26+C29</f>
        <v>124672</v>
      </c>
      <c r="D24" s="16">
        <f t="shared" ref="D24:G24" si="13">D26+D29</f>
        <v>88550</v>
      </c>
      <c r="E24" s="16">
        <f t="shared" si="13"/>
        <v>0</v>
      </c>
      <c r="F24" s="16">
        <f t="shared" si="13"/>
        <v>36122</v>
      </c>
      <c r="G24" s="16">
        <f t="shared" si="13"/>
        <v>0</v>
      </c>
      <c r="H24" s="24">
        <f>H29</f>
        <v>10204.01</v>
      </c>
      <c r="I24" s="15"/>
      <c r="J24" s="16">
        <f t="shared" ref="J24:N24" si="14">J26+J29</f>
        <v>0</v>
      </c>
      <c r="K24" s="16">
        <f>K26+K29</f>
        <v>0</v>
      </c>
      <c r="L24" s="16">
        <f t="shared" si="14"/>
        <v>0</v>
      </c>
      <c r="M24" s="16">
        <f t="shared" si="14"/>
        <v>0</v>
      </c>
      <c r="N24" s="16">
        <f t="shared" si="14"/>
        <v>0</v>
      </c>
      <c r="O24" s="10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5.75" hidden="1" customHeight="1" x14ac:dyDescent="0.25">
      <c r="A25" s="66" t="s">
        <v>59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10"/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63" hidden="1" x14ac:dyDescent="0.25">
      <c r="A26" s="34" t="s">
        <v>60</v>
      </c>
      <c r="B26" s="36" t="s">
        <v>61</v>
      </c>
      <c r="C26" s="37">
        <f>SUM(D26:G26)</f>
        <v>60299</v>
      </c>
      <c r="D26" s="37">
        <f>D27</f>
        <v>48800</v>
      </c>
      <c r="E26" s="37">
        <f t="shared" ref="E26:G26" si="15">E27</f>
        <v>0</v>
      </c>
      <c r="F26" s="37">
        <f t="shared" si="15"/>
        <v>11499</v>
      </c>
      <c r="G26" s="37">
        <f t="shared" si="15"/>
        <v>0</v>
      </c>
      <c r="H26" s="20">
        <f>J26</f>
        <v>0</v>
      </c>
      <c r="I26" s="15"/>
      <c r="J26" s="40">
        <f t="shared" ref="J26:J27" si="16">K26+L26+M26+N26</f>
        <v>0</v>
      </c>
      <c r="K26" s="40">
        <v>0</v>
      </c>
      <c r="L26" s="40">
        <v>0</v>
      </c>
      <c r="M26" s="40">
        <v>0</v>
      </c>
      <c r="N26" s="40">
        <v>0</v>
      </c>
      <c r="O26" s="10"/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47.25" hidden="1" x14ac:dyDescent="0.25">
      <c r="A27" s="34" t="s">
        <v>2</v>
      </c>
      <c r="B27" s="39" t="s">
        <v>62</v>
      </c>
      <c r="C27" s="37">
        <f>SUM(D27:G27)</f>
        <v>60299</v>
      </c>
      <c r="D27" s="37">
        <v>48800</v>
      </c>
      <c r="E27" s="26">
        <v>0</v>
      </c>
      <c r="F27" s="26">
        <v>11499</v>
      </c>
      <c r="G27" s="26">
        <v>0</v>
      </c>
      <c r="H27" s="15">
        <f>J27</f>
        <v>0</v>
      </c>
      <c r="I27" s="15"/>
      <c r="J27" s="38">
        <f t="shared" si="16"/>
        <v>0</v>
      </c>
      <c r="K27" s="38">
        <v>0</v>
      </c>
      <c r="L27" s="38">
        <v>0</v>
      </c>
      <c r="M27" s="38">
        <v>0</v>
      </c>
      <c r="N27" s="38">
        <v>0</v>
      </c>
      <c r="O27" s="10"/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5.75" hidden="1" customHeight="1" x14ac:dyDescent="0.25">
      <c r="A28" s="66" t="s">
        <v>63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10"/>
      <c r="P28" s="1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47.25" hidden="1" x14ac:dyDescent="0.25">
      <c r="A29" s="34" t="s">
        <v>49</v>
      </c>
      <c r="B29" s="36" t="s">
        <v>64</v>
      </c>
      <c r="C29" s="37">
        <f>C30+C31</f>
        <v>64373</v>
      </c>
      <c r="D29" s="37">
        <f>D30+D31</f>
        <v>39750</v>
      </c>
      <c r="E29" s="37">
        <f t="shared" ref="E29:G29" si="17">E30</f>
        <v>0</v>
      </c>
      <c r="F29" s="37">
        <f t="shared" si="17"/>
        <v>24623</v>
      </c>
      <c r="G29" s="37">
        <f t="shared" si="17"/>
        <v>0</v>
      </c>
      <c r="H29" s="40">
        <f>H30</f>
        <v>10204.01</v>
      </c>
      <c r="I29" s="15"/>
      <c r="J29" s="40">
        <f t="shared" ref="J29:J30" si="18">K29+L29+M29+N29</f>
        <v>0</v>
      </c>
      <c r="K29" s="40">
        <v>0</v>
      </c>
      <c r="L29" s="40">
        <v>0</v>
      </c>
      <c r="M29" s="40">
        <v>0</v>
      </c>
      <c r="N29" s="40">
        <v>0</v>
      </c>
      <c r="O29" s="10"/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78.75" hidden="1" x14ac:dyDescent="0.25">
      <c r="A30" s="34" t="s">
        <v>7</v>
      </c>
      <c r="B30" s="39" t="s">
        <v>65</v>
      </c>
      <c r="C30" s="26">
        <f>D30+E30+F30+G30</f>
        <v>64223</v>
      </c>
      <c r="D30" s="26">
        <v>39600</v>
      </c>
      <c r="E30" s="26">
        <v>0</v>
      </c>
      <c r="F30" s="26">
        <v>24623</v>
      </c>
      <c r="G30" s="26">
        <v>0</v>
      </c>
      <c r="H30" s="38">
        <v>10204.01</v>
      </c>
      <c r="I30" s="15"/>
      <c r="J30" s="38">
        <f t="shared" si="18"/>
        <v>0</v>
      </c>
      <c r="K30" s="38">
        <v>0</v>
      </c>
      <c r="L30" s="38">
        <v>0</v>
      </c>
      <c r="M30" s="38">
        <v>0</v>
      </c>
      <c r="N30" s="38">
        <v>0</v>
      </c>
      <c r="O30" s="10"/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31.5" hidden="1" x14ac:dyDescent="0.25">
      <c r="A31" s="34" t="s">
        <v>8</v>
      </c>
      <c r="B31" s="39" t="s">
        <v>192</v>
      </c>
      <c r="C31" s="26">
        <f>D31+E31+F31+G31</f>
        <v>150</v>
      </c>
      <c r="D31" s="26">
        <v>150</v>
      </c>
      <c r="E31" s="26">
        <v>0</v>
      </c>
      <c r="F31" s="26">
        <v>0</v>
      </c>
      <c r="G31" s="26">
        <v>0</v>
      </c>
      <c r="H31" s="38">
        <f t="shared" ref="H31:J32" si="19">I31+J31+K31+L31</f>
        <v>0</v>
      </c>
      <c r="I31" s="15"/>
      <c r="J31" s="38">
        <f t="shared" si="19"/>
        <v>0</v>
      </c>
      <c r="K31" s="38">
        <v>0</v>
      </c>
      <c r="L31" s="38">
        <v>0</v>
      </c>
      <c r="M31" s="38">
        <v>0</v>
      </c>
      <c r="N31" s="38">
        <v>0</v>
      </c>
      <c r="O31" s="10"/>
      <c r="P31" s="1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31.5" hidden="1" x14ac:dyDescent="0.25">
      <c r="A32" s="34"/>
      <c r="B32" s="31" t="s">
        <v>15</v>
      </c>
      <c r="C32" s="16">
        <f>C34</f>
        <v>9320</v>
      </c>
      <c r="D32" s="16">
        <f t="shared" ref="D32:G32" si="20">D34</f>
        <v>9320</v>
      </c>
      <c r="E32" s="16">
        <f t="shared" si="20"/>
        <v>0</v>
      </c>
      <c r="F32" s="16">
        <f t="shared" si="20"/>
        <v>0</v>
      </c>
      <c r="G32" s="16">
        <f t="shared" si="20"/>
        <v>0</v>
      </c>
      <c r="H32" s="32">
        <f>J32</f>
        <v>498.7</v>
      </c>
      <c r="I32" s="19"/>
      <c r="J32" s="32">
        <f t="shared" si="19"/>
        <v>498.7</v>
      </c>
      <c r="K32" s="32">
        <f>K34</f>
        <v>498.7</v>
      </c>
      <c r="L32" s="32">
        <f t="shared" ref="L32" si="21">M32+N32+O32+P32</f>
        <v>0</v>
      </c>
      <c r="M32" s="32">
        <f t="shared" ref="M32" si="22">N32+O32+P32+Q32</f>
        <v>0</v>
      </c>
      <c r="N32" s="32">
        <f t="shared" ref="N32" si="23">O32+P32+Q32+R32</f>
        <v>0</v>
      </c>
      <c r="O32" s="10"/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4" customFormat="1" ht="15.75" hidden="1" customHeight="1" x14ac:dyDescent="0.25">
      <c r="A33" s="66" t="s">
        <v>66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10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4" customFormat="1" ht="47.25" hidden="1" x14ac:dyDescent="0.25">
      <c r="A34" s="34" t="s">
        <v>60</v>
      </c>
      <c r="B34" s="36" t="s">
        <v>67</v>
      </c>
      <c r="C34" s="37">
        <f>C35+C36+C37+C38+C39+C40+C41</f>
        <v>9320</v>
      </c>
      <c r="D34" s="37">
        <f>D35+D36+D37+D38+D39+D40+D41</f>
        <v>9320</v>
      </c>
      <c r="E34" s="37">
        <f t="shared" ref="E34:G34" si="24">E35+E36+E37+E38+E39+E40</f>
        <v>0</v>
      </c>
      <c r="F34" s="37">
        <f t="shared" si="24"/>
        <v>0</v>
      </c>
      <c r="G34" s="37">
        <f t="shared" si="24"/>
        <v>0</v>
      </c>
      <c r="H34" s="40">
        <f>J34</f>
        <v>498.7</v>
      </c>
      <c r="I34" s="15"/>
      <c r="J34" s="40">
        <f t="shared" ref="H34:J41" si="25">K34+L34+M34+N34</f>
        <v>498.7</v>
      </c>
      <c r="K34" s="40">
        <f>K36</f>
        <v>498.7</v>
      </c>
      <c r="L34" s="40">
        <f t="shared" ref="L34:L41" si="26">M34+N34+O34+P34</f>
        <v>0</v>
      </c>
      <c r="M34" s="40">
        <f t="shared" ref="M34:M41" si="27">N34+O34+P34+Q34</f>
        <v>0</v>
      </c>
      <c r="N34" s="40">
        <f t="shared" ref="N34:N41" si="28">O34+P34+Q34+R34</f>
        <v>0</v>
      </c>
      <c r="O34" s="10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4" customFormat="1" ht="31.5" hidden="1" x14ac:dyDescent="0.25">
      <c r="A35" s="34" t="s">
        <v>2</v>
      </c>
      <c r="B35" s="39" t="s">
        <v>68</v>
      </c>
      <c r="C35" s="26">
        <f>D35+E35+F35+G35</f>
        <v>2600</v>
      </c>
      <c r="D35" s="26">
        <v>2600</v>
      </c>
      <c r="E35" s="26">
        <v>0</v>
      </c>
      <c r="F35" s="26">
        <v>0</v>
      </c>
      <c r="G35" s="26">
        <v>0</v>
      </c>
      <c r="H35" s="38">
        <f t="shared" si="25"/>
        <v>0</v>
      </c>
      <c r="I35" s="15"/>
      <c r="J35" s="38">
        <f t="shared" si="25"/>
        <v>0</v>
      </c>
      <c r="K35" s="38">
        <f t="shared" ref="K35:K41" si="29">L35+M35+N35+O35</f>
        <v>0</v>
      </c>
      <c r="L35" s="38">
        <f t="shared" si="26"/>
        <v>0</v>
      </c>
      <c r="M35" s="38">
        <f t="shared" si="27"/>
        <v>0</v>
      </c>
      <c r="N35" s="38">
        <f t="shared" si="28"/>
        <v>0</v>
      </c>
      <c r="O35" s="10"/>
      <c r="P35" s="1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4" customFormat="1" ht="47.25" hidden="1" x14ac:dyDescent="0.25">
      <c r="A36" s="34" t="s">
        <v>3</v>
      </c>
      <c r="B36" s="39" t="s">
        <v>193</v>
      </c>
      <c r="C36" s="26">
        <f t="shared" ref="C36:C41" si="30">D36+E36+F36+G36</f>
        <v>4800</v>
      </c>
      <c r="D36" s="38">
        <v>4800</v>
      </c>
      <c r="E36" s="26">
        <v>0</v>
      </c>
      <c r="F36" s="26">
        <v>0</v>
      </c>
      <c r="G36" s="26">
        <v>0</v>
      </c>
      <c r="H36" s="38">
        <f>J36</f>
        <v>498.7</v>
      </c>
      <c r="I36" s="15"/>
      <c r="J36" s="38">
        <f t="shared" si="25"/>
        <v>498.7</v>
      </c>
      <c r="K36" s="38">
        <v>498.7</v>
      </c>
      <c r="L36" s="38">
        <f t="shared" si="26"/>
        <v>0</v>
      </c>
      <c r="M36" s="38">
        <f t="shared" si="27"/>
        <v>0</v>
      </c>
      <c r="N36" s="38">
        <f t="shared" si="28"/>
        <v>0</v>
      </c>
      <c r="O36" s="10"/>
      <c r="P36" s="1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4" customFormat="1" ht="31.5" hidden="1" x14ac:dyDescent="0.25">
      <c r="A37" s="34" t="s">
        <v>4</v>
      </c>
      <c r="B37" s="39" t="s">
        <v>69</v>
      </c>
      <c r="C37" s="26">
        <f t="shared" si="30"/>
        <v>1430</v>
      </c>
      <c r="D37" s="26">
        <v>1430</v>
      </c>
      <c r="E37" s="26">
        <v>0</v>
      </c>
      <c r="F37" s="26">
        <v>0</v>
      </c>
      <c r="G37" s="26">
        <v>0</v>
      </c>
      <c r="H37" s="38">
        <f t="shared" si="25"/>
        <v>0</v>
      </c>
      <c r="I37" s="15"/>
      <c r="J37" s="38">
        <f t="shared" si="25"/>
        <v>0</v>
      </c>
      <c r="K37" s="38">
        <f t="shared" si="29"/>
        <v>0</v>
      </c>
      <c r="L37" s="38">
        <f t="shared" si="26"/>
        <v>0</v>
      </c>
      <c r="M37" s="38">
        <f t="shared" si="27"/>
        <v>0</v>
      </c>
      <c r="N37" s="38">
        <f t="shared" si="28"/>
        <v>0</v>
      </c>
      <c r="O37" s="10"/>
      <c r="P37" s="1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4" customFormat="1" hidden="1" x14ac:dyDescent="0.25">
      <c r="A38" s="34" t="s">
        <v>5</v>
      </c>
      <c r="B38" s="39" t="s">
        <v>71</v>
      </c>
      <c r="C38" s="26">
        <f t="shared" si="30"/>
        <v>0</v>
      </c>
      <c r="D38" s="26">
        <v>0</v>
      </c>
      <c r="E38" s="26">
        <v>0</v>
      </c>
      <c r="F38" s="26">
        <v>0</v>
      </c>
      <c r="G38" s="26">
        <v>0</v>
      </c>
      <c r="H38" s="38">
        <f t="shared" si="25"/>
        <v>0</v>
      </c>
      <c r="I38" s="15"/>
      <c r="J38" s="38">
        <f t="shared" si="25"/>
        <v>0</v>
      </c>
      <c r="K38" s="38">
        <f t="shared" si="29"/>
        <v>0</v>
      </c>
      <c r="L38" s="38">
        <f t="shared" si="26"/>
        <v>0</v>
      </c>
      <c r="M38" s="38">
        <f t="shared" si="27"/>
        <v>0</v>
      </c>
      <c r="N38" s="38">
        <f t="shared" si="28"/>
        <v>0</v>
      </c>
      <c r="O38" s="10"/>
      <c r="P38" s="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4" customFormat="1" ht="31.5" hidden="1" x14ac:dyDescent="0.25">
      <c r="A39" s="34" t="s">
        <v>43</v>
      </c>
      <c r="B39" s="39" t="s">
        <v>72</v>
      </c>
      <c r="C39" s="26">
        <f t="shared" si="30"/>
        <v>0</v>
      </c>
      <c r="D39" s="26">
        <v>0</v>
      </c>
      <c r="E39" s="26">
        <v>0</v>
      </c>
      <c r="F39" s="26">
        <v>0</v>
      </c>
      <c r="G39" s="26">
        <v>0</v>
      </c>
      <c r="H39" s="38">
        <f t="shared" si="25"/>
        <v>0</v>
      </c>
      <c r="I39" s="15"/>
      <c r="J39" s="38">
        <f t="shared" si="25"/>
        <v>0</v>
      </c>
      <c r="K39" s="38">
        <f t="shared" si="29"/>
        <v>0</v>
      </c>
      <c r="L39" s="38">
        <f t="shared" si="26"/>
        <v>0</v>
      </c>
      <c r="M39" s="38">
        <f t="shared" si="27"/>
        <v>0</v>
      </c>
      <c r="N39" s="38">
        <f t="shared" si="28"/>
        <v>0</v>
      </c>
      <c r="O39" s="10"/>
      <c r="P39" s="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4" customFormat="1" ht="31.5" hidden="1" x14ac:dyDescent="0.25">
      <c r="A40" s="34" t="s">
        <v>70</v>
      </c>
      <c r="B40" s="39" t="s">
        <v>194</v>
      </c>
      <c r="C40" s="26">
        <f t="shared" si="30"/>
        <v>290</v>
      </c>
      <c r="D40" s="26">
        <v>290</v>
      </c>
      <c r="E40" s="26">
        <v>0</v>
      </c>
      <c r="F40" s="26">
        <v>0</v>
      </c>
      <c r="G40" s="26">
        <v>0</v>
      </c>
      <c r="H40" s="38">
        <f t="shared" si="25"/>
        <v>0</v>
      </c>
      <c r="I40" s="15"/>
      <c r="J40" s="38">
        <f t="shared" si="25"/>
        <v>0</v>
      </c>
      <c r="K40" s="38">
        <f t="shared" si="29"/>
        <v>0</v>
      </c>
      <c r="L40" s="38">
        <f t="shared" si="26"/>
        <v>0</v>
      </c>
      <c r="M40" s="38">
        <f t="shared" si="27"/>
        <v>0</v>
      </c>
      <c r="N40" s="38">
        <f t="shared" si="28"/>
        <v>0</v>
      </c>
      <c r="O40" s="10"/>
      <c r="P40" s="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ht="31.5" hidden="1" x14ac:dyDescent="0.25">
      <c r="A41" s="34" t="s">
        <v>70</v>
      </c>
      <c r="B41" s="39" t="s">
        <v>195</v>
      </c>
      <c r="C41" s="26">
        <f t="shared" si="30"/>
        <v>200</v>
      </c>
      <c r="D41" s="26">
        <v>200</v>
      </c>
      <c r="E41" s="26">
        <v>0</v>
      </c>
      <c r="F41" s="26">
        <v>0</v>
      </c>
      <c r="G41" s="26">
        <v>0</v>
      </c>
      <c r="H41" s="38">
        <f t="shared" si="25"/>
        <v>0</v>
      </c>
      <c r="I41" s="15"/>
      <c r="J41" s="38">
        <f t="shared" si="25"/>
        <v>0</v>
      </c>
      <c r="K41" s="38">
        <f t="shared" si="29"/>
        <v>0</v>
      </c>
      <c r="L41" s="38">
        <f t="shared" si="26"/>
        <v>0</v>
      </c>
      <c r="M41" s="38">
        <f t="shared" si="27"/>
        <v>0</v>
      </c>
      <c r="N41" s="38">
        <f t="shared" si="28"/>
        <v>0</v>
      </c>
      <c r="O41" s="10"/>
      <c r="P41" s="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ht="47.25" hidden="1" x14ac:dyDescent="0.25">
      <c r="A42" s="34"/>
      <c r="B42" s="31" t="s">
        <v>16</v>
      </c>
      <c r="C42" s="16">
        <f>C44</f>
        <v>218</v>
      </c>
      <c r="D42" s="16">
        <f t="shared" ref="D42:G42" si="31">D44</f>
        <v>218</v>
      </c>
      <c r="E42" s="16">
        <f t="shared" si="31"/>
        <v>0</v>
      </c>
      <c r="F42" s="16">
        <f t="shared" si="31"/>
        <v>0</v>
      </c>
      <c r="G42" s="16">
        <f t="shared" si="31"/>
        <v>0</v>
      </c>
      <c r="H42" s="19">
        <f>J42</f>
        <v>109</v>
      </c>
      <c r="I42" s="15"/>
      <c r="J42" s="32">
        <f>K42</f>
        <v>109</v>
      </c>
      <c r="K42" s="16">
        <f t="shared" ref="K42:N42" si="32">K44</f>
        <v>109</v>
      </c>
      <c r="L42" s="16">
        <f t="shared" si="32"/>
        <v>0</v>
      </c>
      <c r="M42" s="16">
        <f t="shared" si="32"/>
        <v>0</v>
      </c>
      <c r="N42" s="16">
        <f t="shared" si="32"/>
        <v>0</v>
      </c>
      <c r="O42" s="10"/>
      <c r="P42" s="1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ht="15.75" hidden="1" customHeight="1" x14ac:dyDescent="0.25">
      <c r="A43" s="66" t="s">
        <v>73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10"/>
      <c r="P43" s="1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47.25" hidden="1" x14ac:dyDescent="0.25">
      <c r="A44" s="34" t="s">
        <v>60</v>
      </c>
      <c r="B44" s="36" t="s">
        <v>74</v>
      </c>
      <c r="C44" s="37">
        <f>C45</f>
        <v>218</v>
      </c>
      <c r="D44" s="37">
        <v>218</v>
      </c>
      <c r="E44" s="37">
        <f t="shared" ref="E44:G44" si="33">E45</f>
        <v>0</v>
      </c>
      <c r="F44" s="37">
        <f t="shared" si="33"/>
        <v>0</v>
      </c>
      <c r="G44" s="37">
        <f t="shared" si="33"/>
        <v>0</v>
      </c>
      <c r="H44" s="20">
        <f>J44</f>
        <v>109</v>
      </c>
      <c r="I44" s="20"/>
      <c r="J44" s="37">
        <f>K44</f>
        <v>109</v>
      </c>
      <c r="K44" s="37">
        <f>K45</f>
        <v>109</v>
      </c>
      <c r="L44" s="40">
        <f t="shared" ref="L44" si="34">M44+N44+O44+P44</f>
        <v>0</v>
      </c>
      <c r="M44" s="40">
        <f t="shared" ref="M44" si="35">N44+O44+P44+Q44</f>
        <v>0</v>
      </c>
      <c r="N44" s="40">
        <f t="shared" ref="N44" si="36">O44+P44+Q44+R44</f>
        <v>0</v>
      </c>
      <c r="O44" s="10"/>
      <c r="P44" s="1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78.75" hidden="1" x14ac:dyDescent="0.25">
      <c r="A45" s="34" t="s">
        <v>2</v>
      </c>
      <c r="B45" s="39" t="s">
        <v>31</v>
      </c>
      <c r="C45" s="26">
        <f>D45</f>
        <v>218</v>
      </c>
      <c r="D45" s="26">
        <v>218</v>
      </c>
      <c r="E45" s="26">
        <v>0</v>
      </c>
      <c r="F45" s="26">
        <v>0</v>
      </c>
      <c r="G45" s="26">
        <v>0</v>
      </c>
      <c r="H45" s="15">
        <f>J45</f>
        <v>109</v>
      </c>
      <c r="I45" s="15"/>
      <c r="J45" s="26">
        <f>K45</f>
        <v>109</v>
      </c>
      <c r="K45" s="26">
        <v>109</v>
      </c>
      <c r="L45" s="38">
        <f t="shared" ref="L45" si="37">M45+N45+O45+P45</f>
        <v>0</v>
      </c>
      <c r="M45" s="38">
        <f t="shared" ref="M45" si="38">N45+O45+P45+Q45</f>
        <v>0</v>
      </c>
      <c r="N45" s="38">
        <f t="shared" ref="N45" si="39">O45+P45+Q45+R45</f>
        <v>0</v>
      </c>
      <c r="O45" s="10"/>
      <c r="P45" s="1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42.75" x14ac:dyDescent="0.25">
      <c r="A46" s="30">
        <v>2</v>
      </c>
      <c r="B46" s="31" t="s">
        <v>41</v>
      </c>
      <c r="C46" s="16">
        <f>C48</f>
        <v>3922.5</v>
      </c>
      <c r="D46" s="16">
        <f t="shared" ref="D46:G46" si="40">D48</f>
        <v>580</v>
      </c>
      <c r="E46" s="16">
        <f t="shared" si="40"/>
        <v>214.2</v>
      </c>
      <c r="F46" s="16">
        <f t="shared" si="40"/>
        <v>579.4</v>
      </c>
      <c r="G46" s="16">
        <f t="shared" si="40"/>
        <v>2548.9</v>
      </c>
      <c r="H46" s="16">
        <v>0</v>
      </c>
      <c r="I46" s="33" t="s">
        <v>186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10"/>
      <c r="P46" s="1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15.75" hidden="1" customHeight="1" x14ac:dyDescent="0.25">
      <c r="A47" s="66" t="s">
        <v>75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10"/>
      <c r="P47" s="1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ht="78.75" hidden="1" x14ac:dyDescent="0.25">
      <c r="A48" s="41" t="s">
        <v>60</v>
      </c>
      <c r="B48" s="42" t="s">
        <v>241</v>
      </c>
      <c r="C48" s="37">
        <f>C49</f>
        <v>3922.5</v>
      </c>
      <c r="D48" s="37">
        <f t="shared" ref="D48:G48" si="41">D49</f>
        <v>580</v>
      </c>
      <c r="E48" s="37">
        <f t="shared" si="41"/>
        <v>214.2</v>
      </c>
      <c r="F48" s="37">
        <f t="shared" si="41"/>
        <v>579.4</v>
      </c>
      <c r="G48" s="37">
        <f t="shared" si="41"/>
        <v>2548.9</v>
      </c>
      <c r="H48" s="38">
        <v>0</v>
      </c>
      <c r="I48" s="41"/>
      <c r="J48" s="38">
        <v>0</v>
      </c>
      <c r="K48" s="38">
        <v>0</v>
      </c>
      <c r="L48" s="38">
        <v>0</v>
      </c>
      <c r="M48" s="38">
        <v>0</v>
      </c>
      <c r="N48" s="43">
        <v>0</v>
      </c>
      <c r="O48" s="10"/>
      <c r="P48" s="1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ht="63" hidden="1" x14ac:dyDescent="0.25">
      <c r="A49" s="34" t="s">
        <v>2</v>
      </c>
      <c r="B49" s="39" t="s">
        <v>242</v>
      </c>
      <c r="C49" s="26">
        <f>D49+E49+F49+G49</f>
        <v>3922.5</v>
      </c>
      <c r="D49" s="26">
        <v>580</v>
      </c>
      <c r="E49" s="26">
        <v>214.2</v>
      </c>
      <c r="F49" s="26">
        <v>579.4</v>
      </c>
      <c r="G49" s="26">
        <v>2548.9</v>
      </c>
      <c r="H49" s="38">
        <v>0</v>
      </c>
      <c r="I49" s="26"/>
      <c r="J49" s="38">
        <v>0</v>
      </c>
      <c r="K49" s="38">
        <v>0</v>
      </c>
      <c r="L49" s="38">
        <v>0</v>
      </c>
      <c r="M49" s="38">
        <v>0</v>
      </c>
      <c r="N49" s="43">
        <v>0</v>
      </c>
      <c r="O49" s="10"/>
      <c r="P49" s="1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ht="47.25" x14ac:dyDescent="0.25">
      <c r="A50" s="44">
        <v>3</v>
      </c>
      <c r="B50" s="45" t="s">
        <v>40</v>
      </c>
      <c r="C50" s="16">
        <f>C52+C66+C72+C75</f>
        <v>53852.479999999996</v>
      </c>
      <c r="D50" s="16">
        <f>D52+D66+D72+D75</f>
        <v>53852.479999999996</v>
      </c>
      <c r="E50" s="16">
        <v>0</v>
      </c>
      <c r="F50" s="16">
        <v>0</v>
      </c>
      <c r="G50" s="16">
        <v>0</v>
      </c>
      <c r="H50" s="16">
        <f>J50</f>
        <v>11148.9</v>
      </c>
      <c r="I50" s="33" t="s">
        <v>186</v>
      </c>
      <c r="J50" s="16">
        <f>J52+J66+J69+J72+J75</f>
        <v>11148.9</v>
      </c>
      <c r="K50" s="16">
        <f t="shared" ref="K50:N50" si="42">K52+K66+K69+K72+K75</f>
        <v>11148.9</v>
      </c>
      <c r="L50" s="16">
        <f t="shared" si="42"/>
        <v>0</v>
      </c>
      <c r="M50" s="16">
        <f t="shared" si="42"/>
        <v>0</v>
      </c>
      <c r="N50" s="16">
        <f t="shared" si="42"/>
        <v>0</v>
      </c>
      <c r="O50" s="18"/>
      <c r="P50" s="18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4" customFormat="1" hidden="1" x14ac:dyDescent="0.25">
      <c r="A51" s="66" t="s">
        <v>76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18"/>
      <c r="P51" s="18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s="4" customFormat="1" ht="44.25" hidden="1" customHeight="1" x14ac:dyDescent="0.25">
      <c r="A52" s="27" t="s">
        <v>60</v>
      </c>
      <c r="B52" s="42" t="s">
        <v>77</v>
      </c>
      <c r="C52" s="46">
        <v>8120</v>
      </c>
      <c r="D52" s="46">
        <v>8120</v>
      </c>
      <c r="E52" s="46">
        <v>0</v>
      </c>
      <c r="F52" s="46">
        <v>0</v>
      </c>
      <c r="G52" s="46">
        <v>0</v>
      </c>
      <c r="H52" s="46">
        <f>H63</f>
        <v>39.6</v>
      </c>
      <c r="I52" s="27"/>
      <c r="J52" s="46">
        <f>K52+L52+M52+N52</f>
        <v>39.6</v>
      </c>
      <c r="K52" s="46">
        <f>K63</f>
        <v>39.6</v>
      </c>
      <c r="L52" s="46">
        <v>0</v>
      </c>
      <c r="M52" s="46">
        <v>0</v>
      </c>
      <c r="N52" s="46">
        <v>0</v>
      </c>
      <c r="O52" s="10"/>
      <c r="P52" s="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ht="47.25" hidden="1" x14ac:dyDescent="0.25">
      <c r="A53" s="27" t="s">
        <v>2</v>
      </c>
      <c r="B53" s="47" t="s">
        <v>209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7"/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10"/>
      <c r="P53" s="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31.5" hidden="1" x14ac:dyDescent="0.25">
      <c r="A54" s="27" t="s">
        <v>3</v>
      </c>
      <c r="B54" s="39" t="s">
        <v>78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/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10"/>
      <c r="P54" s="10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47.25" hidden="1" x14ac:dyDescent="0.25">
      <c r="A55" s="27" t="s">
        <v>4</v>
      </c>
      <c r="B55" s="39" t="s">
        <v>210</v>
      </c>
      <c r="C55" s="26">
        <v>2000</v>
      </c>
      <c r="D55" s="26">
        <v>2000</v>
      </c>
      <c r="E55" s="26">
        <v>0</v>
      </c>
      <c r="F55" s="26">
        <v>0</v>
      </c>
      <c r="G55" s="26">
        <v>0</v>
      </c>
      <c r="H55" s="26">
        <v>0</v>
      </c>
      <c r="I55" s="27"/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10"/>
      <c r="P55" s="10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78.75" hidden="1" x14ac:dyDescent="0.25">
      <c r="A56" s="27" t="s">
        <v>5</v>
      </c>
      <c r="B56" s="39" t="s">
        <v>211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7"/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10"/>
      <c r="P56" s="1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31.5" hidden="1" x14ac:dyDescent="0.25">
      <c r="A57" s="27" t="s">
        <v>43</v>
      </c>
      <c r="B57" s="39" t="s">
        <v>212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7"/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10"/>
      <c r="P57" s="10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47.25" hidden="1" x14ac:dyDescent="0.25">
      <c r="A58" s="27" t="s">
        <v>70</v>
      </c>
      <c r="B58" s="39" t="s">
        <v>243</v>
      </c>
      <c r="C58" s="26">
        <v>1800</v>
      </c>
      <c r="D58" s="26">
        <v>1800</v>
      </c>
      <c r="E58" s="26">
        <v>0</v>
      </c>
      <c r="F58" s="26">
        <v>0</v>
      </c>
      <c r="G58" s="26">
        <v>0</v>
      </c>
      <c r="H58" s="26">
        <v>0</v>
      </c>
      <c r="I58" s="27"/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10"/>
      <c r="P58" s="1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" customFormat="1" ht="47.25" hidden="1" x14ac:dyDescent="0.25">
      <c r="A59" s="27" t="s">
        <v>213</v>
      </c>
      <c r="B59" s="39" t="s">
        <v>240</v>
      </c>
      <c r="C59" s="26">
        <v>1700</v>
      </c>
      <c r="D59" s="26">
        <v>1700</v>
      </c>
      <c r="E59" s="26">
        <v>0</v>
      </c>
      <c r="F59" s="26">
        <v>0</v>
      </c>
      <c r="G59" s="26">
        <v>0</v>
      </c>
      <c r="H59" s="26">
        <v>0</v>
      </c>
      <c r="I59" s="27"/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10"/>
      <c r="P59" s="10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4" customFormat="1" ht="63" hidden="1" x14ac:dyDescent="0.25">
      <c r="A60" s="27" t="s">
        <v>116</v>
      </c>
      <c r="B60" s="39" t="s">
        <v>214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7"/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10"/>
      <c r="P60" s="1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4" customFormat="1" ht="78.75" hidden="1" x14ac:dyDescent="0.25">
      <c r="A61" s="27" t="s">
        <v>117</v>
      </c>
      <c r="B61" s="39" t="s">
        <v>244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7"/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10"/>
      <c r="P61" s="1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4" customFormat="1" ht="47.25" hidden="1" x14ac:dyDescent="0.25">
      <c r="A62" s="27" t="s">
        <v>215</v>
      </c>
      <c r="B62" s="39" t="s">
        <v>216</v>
      </c>
      <c r="C62" s="26">
        <v>1680</v>
      </c>
      <c r="D62" s="26">
        <v>1680</v>
      </c>
      <c r="E62" s="26">
        <v>0</v>
      </c>
      <c r="F62" s="26">
        <v>0</v>
      </c>
      <c r="G62" s="26">
        <v>0</v>
      </c>
      <c r="H62" s="26">
        <v>0</v>
      </c>
      <c r="I62" s="27"/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10"/>
      <c r="P62" s="1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4" customFormat="1" ht="31.5" hidden="1" x14ac:dyDescent="0.25">
      <c r="A63" s="27" t="s">
        <v>217</v>
      </c>
      <c r="B63" s="39" t="s">
        <v>218</v>
      </c>
      <c r="C63" s="26">
        <v>40</v>
      </c>
      <c r="D63" s="26">
        <v>40</v>
      </c>
      <c r="E63" s="26">
        <v>0</v>
      </c>
      <c r="F63" s="26">
        <v>0</v>
      </c>
      <c r="G63" s="26">
        <v>0</v>
      </c>
      <c r="H63" s="26">
        <f>J63</f>
        <v>39.6</v>
      </c>
      <c r="I63" s="27"/>
      <c r="J63" s="26">
        <f>K63</f>
        <v>39.6</v>
      </c>
      <c r="K63" s="26">
        <v>39.6</v>
      </c>
      <c r="L63" s="26">
        <v>0</v>
      </c>
      <c r="M63" s="26">
        <v>0</v>
      </c>
      <c r="N63" s="26">
        <v>0</v>
      </c>
      <c r="O63" s="10"/>
      <c r="P63" s="1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4" customFormat="1" ht="47.25" hidden="1" x14ac:dyDescent="0.25">
      <c r="A64" s="27" t="s">
        <v>219</v>
      </c>
      <c r="B64" s="39" t="s">
        <v>220</v>
      </c>
      <c r="C64" s="26">
        <v>900</v>
      </c>
      <c r="D64" s="26">
        <v>900</v>
      </c>
      <c r="E64" s="26">
        <v>0</v>
      </c>
      <c r="F64" s="26">
        <v>0</v>
      </c>
      <c r="G64" s="26">
        <v>0</v>
      </c>
      <c r="H64" s="26">
        <v>0</v>
      </c>
      <c r="I64" s="27"/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10"/>
      <c r="P64" s="1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hidden="1" x14ac:dyDescent="0.25">
      <c r="A65" s="66" t="s">
        <v>79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/>
      <c r="O65" s="10"/>
      <c r="P65" s="1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63" hidden="1" x14ac:dyDescent="0.25">
      <c r="A66" s="48" t="s">
        <v>49</v>
      </c>
      <c r="B66" s="36" t="s">
        <v>80</v>
      </c>
      <c r="C66" s="37">
        <v>6000</v>
      </c>
      <c r="D66" s="37">
        <v>6000</v>
      </c>
      <c r="E66" s="37">
        <v>0</v>
      </c>
      <c r="F66" s="37">
        <v>0</v>
      </c>
      <c r="G66" s="37">
        <v>0</v>
      </c>
      <c r="H66" s="26">
        <v>0</v>
      </c>
      <c r="I66" s="27"/>
      <c r="J66" s="26">
        <v>0</v>
      </c>
      <c r="K66" s="26">
        <v>0</v>
      </c>
      <c r="L66" s="26">
        <v>0</v>
      </c>
      <c r="M66" s="26">
        <v>0</v>
      </c>
      <c r="N66" s="26">
        <v>0</v>
      </c>
    </row>
    <row r="67" spans="1:30" ht="31.5" hidden="1" x14ac:dyDescent="0.25">
      <c r="A67" s="49" t="s">
        <v>7</v>
      </c>
      <c r="B67" s="50" t="s">
        <v>221</v>
      </c>
      <c r="C67" s="51">
        <v>6000</v>
      </c>
      <c r="D67" s="51">
        <v>6000</v>
      </c>
      <c r="E67" s="26">
        <v>0</v>
      </c>
      <c r="F67" s="26">
        <v>0</v>
      </c>
      <c r="G67" s="26">
        <v>0</v>
      </c>
      <c r="H67" s="26">
        <v>0</v>
      </c>
      <c r="I67" s="27"/>
      <c r="J67" s="26">
        <v>0</v>
      </c>
      <c r="K67" s="26">
        <v>0</v>
      </c>
      <c r="L67" s="26">
        <v>0</v>
      </c>
      <c r="M67" s="26">
        <v>0</v>
      </c>
      <c r="N67" s="26">
        <v>0</v>
      </c>
    </row>
    <row r="68" spans="1:30" hidden="1" x14ac:dyDescent="0.25">
      <c r="A68" s="66" t="s">
        <v>81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</row>
    <row r="69" spans="1:30" ht="47.25" hidden="1" x14ac:dyDescent="0.25">
      <c r="A69" s="27" t="s">
        <v>82</v>
      </c>
      <c r="B69" s="36" t="s">
        <v>83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26">
        <v>0</v>
      </c>
      <c r="I69" s="27"/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30" ht="63" hidden="1" x14ac:dyDescent="0.25">
      <c r="A70" s="27" t="s">
        <v>18</v>
      </c>
      <c r="B70" s="39" t="s">
        <v>196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7"/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30" hidden="1" x14ac:dyDescent="0.25">
      <c r="A71" s="66" t="s">
        <v>84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</row>
    <row r="72" spans="1:30" ht="58.5" hidden="1" customHeight="1" x14ac:dyDescent="0.25">
      <c r="A72" s="41" t="s">
        <v>85</v>
      </c>
      <c r="B72" s="36" t="s">
        <v>86</v>
      </c>
      <c r="C72" s="37">
        <v>30508.48</v>
      </c>
      <c r="D72" s="37">
        <v>30508.48</v>
      </c>
      <c r="E72" s="37">
        <v>0</v>
      </c>
      <c r="F72" s="37">
        <v>0</v>
      </c>
      <c r="G72" s="37">
        <v>0</v>
      </c>
      <c r="H72" s="26">
        <v>0</v>
      </c>
      <c r="I72" s="41"/>
      <c r="J72" s="26">
        <f>J73</f>
        <v>11109.3</v>
      </c>
      <c r="K72" s="26">
        <f>K73</f>
        <v>11109.3</v>
      </c>
      <c r="L72" s="26">
        <f t="shared" ref="L72:N72" si="43">L73</f>
        <v>0</v>
      </c>
      <c r="M72" s="26">
        <f t="shared" si="43"/>
        <v>0</v>
      </c>
      <c r="N72" s="26">
        <f t="shared" si="43"/>
        <v>0</v>
      </c>
    </row>
    <row r="73" spans="1:30" ht="63" hidden="1" x14ac:dyDescent="0.25">
      <c r="A73" s="27" t="s">
        <v>21</v>
      </c>
      <c r="B73" s="39" t="s">
        <v>87</v>
      </c>
      <c r="C73" s="26">
        <v>30508.48</v>
      </c>
      <c r="D73" s="26">
        <v>30508.48</v>
      </c>
      <c r="E73" s="26">
        <v>0</v>
      </c>
      <c r="F73" s="26">
        <v>0</v>
      </c>
      <c r="G73" s="26">
        <v>0</v>
      </c>
      <c r="H73" s="26">
        <v>0</v>
      </c>
      <c r="I73" s="27"/>
      <c r="J73" s="26">
        <f>K73+L73+M73+N73</f>
        <v>11109.3</v>
      </c>
      <c r="K73" s="26">
        <v>11109.3</v>
      </c>
      <c r="L73" s="26">
        <v>0</v>
      </c>
      <c r="M73" s="26">
        <v>0</v>
      </c>
      <c r="N73" s="26">
        <v>0</v>
      </c>
    </row>
    <row r="74" spans="1:30" hidden="1" x14ac:dyDescent="0.25">
      <c r="A74" s="66" t="s">
        <v>222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</row>
    <row r="75" spans="1:30" ht="15.75" hidden="1" customHeight="1" x14ac:dyDescent="0.25">
      <c r="A75" s="41" t="s">
        <v>85</v>
      </c>
      <c r="B75" s="36" t="s">
        <v>223</v>
      </c>
      <c r="C75" s="37">
        <v>9224</v>
      </c>
      <c r="D75" s="37">
        <v>9224</v>
      </c>
      <c r="E75" s="37">
        <v>0</v>
      </c>
      <c r="F75" s="37">
        <v>0</v>
      </c>
      <c r="G75" s="37">
        <v>0</v>
      </c>
      <c r="H75" s="26">
        <v>0</v>
      </c>
      <c r="I75" s="41"/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30" ht="31.5" hidden="1" x14ac:dyDescent="0.25">
      <c r="A76" s="27" t="s">
        <v>21</v>
      </c>
      <c r="B76" s="39" t="s">
        <v>224</v>
      </c>
      <c r="C76" s="26">
        <v>9224</v>
      </c>
      <c r="D76" s="26">
        <v>9224</v>
      </c>
      <c r="E76" s="26">
        <v>0</v>
      </c>
      <c r="F76" s="26">
        <v>0</v>
      </c>
      <c r="G76" s="26">
        <v>0</v>
      </c>
      <c r="H76" s="26">
        <v>0</v>
      </c>
      <c r="I76" s="27"/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30" ht="42.75" x14ac:dyDescent="0.25">
      <c r="A77" s="52">
        <v>3</v>
      </c>
      <c r="B77" s="31" t="s">
        <v>168</v>
      </c>
      <c r="C77" s="53">
        <f>C79+C84</f>
        <v>500</v>
      </c>
      <c r="D77" s="53">
        <f t="shared" ref="D77:G77" si="44">D79+D84</f>
        <v>500</v>
      </c>
      <c r="E77" s="53">
        <f t="shared" si="44"/>
        <v>0</v>
      </c>
      <c r="F77" s="53">
        <f t="shared" si="44"/>
        <v>0</v>
      </c>
      <c r="G77" s="53">
        <f t="shared" si="44"/>
        <v>0</v>
      </c>
      <c r="H77" s="53">
        <v>0</v>
      </c>
      <c r="I77" s="33" t="s">
        <v>186</v>
      </c>
      <c r="J77" s="53">
        <f t="shared" ref="J77:N77" si="45">J79+J84</f>
        <v>0</v>
      </c>
      <c r="K77" s="53">
        <f t="shared" si="45"/>
        <v>0</v>
      </c>
      <c r="L77" s="53">
        <f t="shared" si="45"/>
        <v>0</v>
      </c>
      <c r="M77" s="53">
        <f t="shared" si="45"/>
        <v>0</v>
      </c>
      <c r="N77" s="53">
        <f t="shared" si="45"/>
        <v>0</v>
      </c>
    </row>
    <row r="78" spans="1:30" ht="15.75" hidden="1" customHeight="1" x14ac:dyDescent="0.25">
      <c r="A78" s="66" t="s">
        <v>169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</row>
    <row r="79" spans="1:30" ht="47.25" hidden="1" x14ac:dyDescent="0.25">
      <c r="A79" s="41">
        <v>1</v>
      </c>
      <c r="B79" s="36" t="s">
        <v>170</v>
      </c>
      <c r="C79" s="37">
        <f>C80+C81+C82</f>
        <v>500</v>
      </c>
      <c r="D79" s="37">
        <f t="shared" ref="D79:G79" si="46">D80+D81+D82</f>
        <v>500</v>
      </c>
      <c r="E79" s="37">
        <f t="shared" si="46"/>
        <v>0</v>
      </c>
      <c r="F79" s="37">
        <f t="shared" si="46"/>
        <v>0</v>
      </c>
      <c r="G79" s="37">
        <f t="shared" si="46"/>
        <v>0</v>
      </c>
      <c r="H79" s="26">
        <v>0</v>
      </c>
      <c r="I79" s="26"/>
      <c r="J79" s="26">
        <v>0</v>
      </c>
      <c r="K79" s="26">
        <v>0</v>
      </c>
      <c r="L79" s="26">
        <v>0</v>
      </c>
      <c r="M79" s="26">
        <v>0</v>
      </c>
      <c r="N79" s="26">
        <v>0</v>
      </c>
    </row>
    <row r="80" spans="1:30" ht="31.5" hidden="1" x14ac:dyDescent="0.25">
      <c r="A80" s="27" t="s">
        <v>2</v>
      </c>
      <c r="B80" s="39" t="s">
        <v>171</v>
      </c>
      <c r="C80" s="26">
        <v>40</v>
      </c>
      <c r="D80" s="26">
        <v>40</v>
      </c>
      <c r="E80" s="26">
        <v>0</v>
      </c>
      <c r="F80" s="26">
        <v>0</v>
      </c>
      <c r="G80" s="26">
        <v>0</v>
      </c>
      <c r="H80" s="26">
        <v>0</v>
      </c>
      <c r="I80" s="26"/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 hidden="1" x14ac:dyDescent="0.25">
      <c r="A81" s="27" t="s">
        <v>3</v>
      </c>
      <c r="B81" s="39" t="s">
        <v>172</v>
      </c>
      <c r="C81" s="26">
        <v>450</v>
      </c>
      <c r="D81" s="26">
        <v>450</v>
      </c>
      <c r="E81" s="26">
        <v>0</v>
      </c>
      <c r="F81" s="26">
        <v>0</v>
      </c>
      <c r="G81" s="26">
        <v>0</v>
      </c>
      <c r="H81" s="26">
        <v>0</v>
      </c>
      <c r="I81" s="26"/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idden="1" x14ac:dyDescent="0.25">
      <c r="A82" s="27" t="s">
        <v>4</v>
      </c>
      <c r="B82" s="39" t="s">
        <v>173</v>
      </c>
      <c r="C82" s="26">
        <v>10</v>
      </c>
      <c r="D82" s="26">
        <v>10</v>
      </c>
      <c r="E82" s="26">
        <v>0</v>
      </c>
      <c r="F82" s="26">
        <v>0</v>
      </c>
      <c r="G82" s="26">
        <v>0</v>
      </c>
      <c r="H82" s="26">
        <v>0</v>
      </c>
      <c r="I82" s="26"/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15.75" hidden="1" customHeight="1" x14ac:dyDescent="0.25">
      <c r="A83" s="66" t="s">
        <v>174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8"/>
    </row>
    <row r="84" spans="1:14" ht="47.25" hidden="1" x14ac:dyDescent="0.25">
      <c r="A84" s="41" t="s">
        <v>49</v>
      </c>
      <c r="B84" s="42" t="s">
        <v>175</v>
      </c>
      <c r="C84" s="37">
        <v>0</v>
      </c>
      <c r="D84" s="37">
        <f t="shared" ref="D84:G84" si="47">D85</f>
        <v>0</v>
      </c>
      <c r="E84" s="37">
        <f t="shared" si="47"/>
        <v>0</v>
      </c>
      <c r="F84" s="37">
        <f t="shared" si="47"/>
        <v>0</v>
      </c>
      <c r="G84" s="37">
        <f t="shared" si="47"/>
        <v>0</v>
      </c>
      <c r="H84" s="26">
        <v>0</v>
      </c>
      <c r="I84" s="26"/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63" hidden="1" x14ac:dyDescent="0.25">
      <c r="A85" s="27" t="s">
        <v>7</v>
      </c>
      <c r="B85" s="39" t="s">
        <v>176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/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63" x14ac:dyDescent="0.25">
      <c r="A86" s="44">
        <v>5</v>
      </c>
      <c r="B86" s="31" t="s">
        <v>39</v>
      </c>
      <c r="C86" s="16">
        <f>C88</f>
        <v>1065</v>
      </c>
      <c r="D86" s="16">
        <f t="shared" ref="D86:G86" si="48">D88</f>
        <v>1065</v>
      </c>
      <c r="E86" s="16">
        <f t="shared" si="48"/>
        <v>0</v>
      </c>
      <c r="F86" s="16">
        <f t="shared" si="48"/>
        <v>0</v>
      </c>
      <c r="G86" s="16">
        <f t="shared" si="48"/>
        <v>0</v>
      </c>
      <c r="H86" s="16">
        <f>J86</f>
        <v>318</v>
      </c>
      <c r="I86" s="33" t="s">
        <v>186</v>
      </c>
      <c r="J86" s="16">
        <f>J89</f>
        <v>318</v>
      </c>
      <c r="K86" s="16">
        <f t="shared" ref="K86:N86" si="49">K89</f>
        <v>318</v>
      </c>
      <c r="L86" s="16">
        <f t="shared" si="49"/>
        <v>0</v>
      </c>
      <c r="M86" s="16">
        <f t="shared" si="49"/>
        <v>0</v>
      </c>
      <c r="N86" s="16">
        <f t="shared" si="49"/>
        <v>0</v>
      </c>
    </row>
    <row r="87" spans="1:14" ht="15.75" hidden="1" customHeight="1" x14ac:dyDescent="0.25">
      <c r="A87" s="66" t="s">
        <v>88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</row>
    <row r="88" spans="1:14" ht="63" hidden="1" x14ac:dyDescent="0.25">
      <c r="A88" s="27" t="s">
        <v>60</v>
      </c>
      <c r="B88" s="36" t="s">
        <v>197</v>
      </c>
      <c r="C88" s="37">
        <f>C89+C90+C91+C92+C93</f>
        <v>1065</v>
      </c>
      <c r="D88" s="37">
        <f t="shared" ref="D88:G88" si="50">D89+D90+D91+D92+D93</f>
        <v>1065</v>
      </c>
      <c r="E88" s="37">
        <f t="shared" si="50"/>
        <v>0</v>
      </c>
      <c r="F88" s="37">
        <f t="shared" si="50"/>
        <v>0</v>
      </c>
      <c r="G88" s="37">
        <f t="shared" si="50"/>
        <v>0</v>
      </c>
      <c r="H88" s="37">
        <f>H89</f>
        <v>318</v>
      </c>
      <c r="I88" s="27"/>
      <c r="J88" s="37">
        <f>J89</f>
        <v>318</v>
      </c>
      <c r="K88" s="37">
        <f>K89</f>
        <v>318</v>
      </c>
      <c r="L88" s="37">
        <v>0</v>
      </c>
      <c r="M88" s="37">
        <v>0</v>
      </c>
      <c r="N88" s="37">
        <v>0</v>
      </c>
    </row>
    <row r="89" spans="1:14" hidden="1" x14ac:dyDescent="0.25">
      <c r="A89" s="27" t="s">
        <v>2</v>
      </c>
      <c r="B89" s="39" t="s">
        <v>89</v>
      </c>
      <c r="C89" s="26">
        <f>D89+E89+F89+G89</f>
        <v>565</v>
      </c>
      <c r="D89" s="26">
        <v>565</v>
      </c>
      <c r="E89" s="26">
        <v>0</v>
      </c>
      <c r="F89" s="26">
        <v>0</v>
      </c>
      <c r="G89" s="26">
        <v>0</v>
      </c>
      <c r="H89" s="26">
        <f>J89</f>
        <v>318</v>
      </c>
      <c r="I89" s="27"/>
      <c r="J89" s="26">
        <f>K89+L89+M89+N89</f>
        <v>318</v>
      </c>
      <c r="K89" s="26">
        <v>318</v>
      </c>
      <c r="L89" s="26">
        <v>0</v>
      </c>
      <c r="M89" s="26">
        <v>0</v>
      </c>
      <c r="N89" s="26">
        <v>0</v>
      </c>
    </row>
    <row r="90" spans="1:14" ht="31.5" hidden="1" x14ac:dyDescent="0.25">
      <c r="A90" s="27" t="s">
        <v>3</v>
      </c>
      <c r="B90" s="39" t="s">
        <v>90</v>
      </c>
      <c r="C90" s="26">
        <f t="shared" ref="C90:C93" si="51">D90+E90+F90+G90</f>
        <v>150</v>
      </c>
      <c r="D90" s="26">
        <v>150</v>
      </c>
      <c r="E90" s="26">
        <v>0</v>
      </c>
      <c r="F90" s="26">
        <v>0</v>
      </c>
      <c r="G90" s="26">
        <v>0</v>
      </c>
      <c r="H90" s="26">
        <f t="shared" ref="H90:J93" si="52">I90+J90+K90+L90</f>
        <v>0</v>
      </c>
      <c r="I90" s="27"/>
      <c r="J90" s="26">
        <f t="shared" si="52"/>
        <v>0</v>
      </c>
      <c r="K90" s="26">
        <f t="shared" ref="K90:K93" si="53">L90+M90+N90+O90</f>
        <v>0</v>
      </c>
      <c r="L90" s="26">
        <v>0</v>
      </c>
      <c r="M90" s="26">
        <v>0</v>
      </c>
      <c r="N90" s="26">
        <v>0</v>
      </c>
    </row>
    <row r="91" spans="1:14" hidden="1" x14ac:dyDescent="0.25">
      <c r="A91" s="27" t="s">
        <v>4</v>
      </c>
      <c r="B91" s="39" t="s">
        <v>91</v>
      </c>
      <c r="C91" s="26">
        <f t="shared" si="51"/>
        <v>200</v>
      </c>
      <c r="D91" s="26">
        <v>200</v>
      </c>
      <c r="E91" s="26">
        <v>0</v>
      </c>
      <c r="F91" s="26">
        <v>0</v>
      </c>
      <c r="G91" s="26">
        <v>0</v>
      </c>
      <c r="H91" s="26">
        <f t="shared" si="52"/>
        <v>0</v>
      </c>
      <c r="I91" s="27"/>
      <c r="J91" s="26">
        <f t="shared" si="52"/>
        <v>0</v>
      </c>
      <c r="K91" s="26">
        <f t="shared" si="53"/>
        <v>0</v>
      </c>
      <c r="L91" s="26">
        <v>0</v>
      </c>
      <c r="M91" s="26">
        <v>0</v>
      </c>
      <c r="N91" s="26">
        <v>0</v>
      </c>
    </row>
    <row r="92" spans="1:14" ht="94.5" hidden="1" x14ac:dyDescent="0.25">
      <c r="A92" s="27" t="s">
        <v>5</v>
      </c>
      <c r="B92" s="39" t="s">
        <v>92</v>
      </c>
      <c r="C92" s="26">
        <f t="shared" si="51"/>
        <v>150</v>
      </c>
      <c r="D92" s="26">
        <v>150</v>
      </c>
      <c r="E92" s="26">
        <v>0</v>
      </c>
      <c r="F92" s="26">
        <v>0</v>
      </c>
      <c r="G92" s="26">
        <v>0</v>
      </c>
      <c r="H92" s="26">
        <f t="shared" si="52"/>
        <v>0</v>
      </c>
      <c r="I92" s="27"/>
      <c r="J92" s="26">
        <f t="shared" si="52"/>
        <v>0</v>
      </c>
      <c r="K92" s="26">
        <f t="shared" si="53"/>
        <v>0</v>
      </c>
      <c r="L92" s="26">
        <v>0</v>
      </c>
      <c r="M92" s="26">
        <v>0</v>
      </c>
      <c r="N92" s="26">
        <v>0</v>
      </c>
    </row>
    <row r="93" spans="1:14" ht="63" hidden="1" x14ac:dyDescent="0.25">
      <c r="A93" s="27" t="s">
        <v>43</v>
      </c>
      <c r="B93" s="39" t="s">
        <v>93</v>
      </c>
      <c r="C93" s="26">
        <f t="shared" si="51"/>
        <v>0</v>
      </c>
      <c r="D93" s="26">
        <v>0</v>
      </c>
      <c r="E93" s="26">
        <v>0</v>
      </c>
      <c r="F93" s="26">
        <v>0</v>
      </c>
      <c r="G93" s="26">
        <v>0</v>
      </c>
      <c r="H93" s="26">
        <f t="shared" si="52"/>
        <v>0</v>
      </c>
      <c r="I93" s="27"/>
      <c r="J93" s="26">
        <f t="shared" si="52"/>
        <v>0</v>
      </c>
      <c r="K93" s="26">
        <f t="shared" si="53"/>
        <v>0</v>
      </c>
      <c r="L93" s="26">
        <v>0</v>
      </c>
      <c r="M93" s="26">
        <v>0</v>
      </c>
      <c r="N93" s="26">
        <v>0</v>
      </c>
    </row>
    <row r="94" spans="1:14" ht="78.75" x14ac:dyDescent="0.25">
      <c r="A94" s="44">
        <v>6</v>
      </c>
      <c r="B94" s="31" t="s">
        <v>38</v>
      </c>
      <c r="C94" s="16">
        <f>C96+C102+C105+C109+C113</f>
        <v>1970</v>
      </c>
      <c r="D94" s="16">
        <f>D96+D102+D105+D109+D113</f>
        <v>1970</v>
      </c>
      <c r="E94" s="16">
        <f>E96+E102+E105+E109</f>
        <v>0</v>
      </c>
      <c r="F94" s="16">
        <f>F96+F102+F105+F109</f>
        <v>0</v>
      </c>
      <c r="G94" s="16">
        <f>G96+G102+G105+G109</f>
        <v>0</v>
      </c>
      <c r="H94" s="16">
        <f>J94</f>
        <v>631.34999999999991</v>
      </c>
      <c r="I94" s="33" t="s">
        <v>186</v>
      </c>
      <c r="J94" s="16">
        <f>J96+J102+J109+J113</f>
        <v>631.34999999999991</v>
      </c>
      <c r="K94" s="16">
        <f>K96+K102+K109+K113</f>
        <v>631.34999999999991</v>
      </c>
      <c r="L94" s="16">
        <f t="shared" ref="L94:N94" si="54">L96+L102+L109+L113</f>
        <v>0</v>
      </c>
      <c r="M94" s="16">
        <f t="shared" si="54"/>
        <v>0</v>
      </c>
      <c r="N94" s="16">
        <f t="shared" si="54"/>
        <v>0</v>
      </c>
    </row>
    <row r="95" spans="1:14" ht="15.75" hidden="1" customHeight="1" x14ac:dyDescent="0.25">
      <c r="A95" s="66" t="s">
        <v>94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78.75" hidden="1" x14ac:dyDescent="0.25">
      <c r="A96" s="27">
        <v>1</v>
      </c>
      <c r="B96" s="36" t="s">
        <v>95</v>
      </c>
      <c r="C96" s="37">
        <f>C97+C98+C99+C100</f>
        <v>1500</v>
      </c>
      <c r="D96" s="37">
        <f t="shared" ref="D96:G96" si="55">D97+D98+D99+D100</f>
        <v>1500</v>
      </c>
      <c r="E96" s="37">
        <f t="shared" si="55"/>
        <v>0</v>
      </c>
      <c r="F96" s="37">
        <f t="shared" si="55"/>
        <v>0</v>
      </c>
      <c r="G96" s="37">
        <f t="shared" si="55"/>
        <v>0</v>
      </c>
      <c r="H96" s="37">
        <f>J96</f>
        <v>607.65</v>
      </c>
      <c r="I96" s="54"/>
      <c r="J96" s="26">
        <f>J97+J98+J99+J100</f>
        <v>607.65</v>
      </c>
      <c r="K96" s="37">
        <f>K97+K98+K99+K100</f>
        <v>607.65</v>
      </c>
      <c r="L96" s="37">
        <f t="shared" ref="L96:N96" si="56">L97+L98+L99+L100</f>
        <v>0</v>
      </c>
      <c r="M96" s="37">
        <f t="shared" si="56"/>
        <v>0</v>
      </c>
      <c r="N96" s="37">
        <f t="shared" si="56"/>
        <v>0</v>
      </c>
    </row>
    <row r="97" spans="1:14" ht="63" hidden="1" x14ac:dyDescent="0.25">
      <c r="A97" s="27" t="s">
        <v>2</v>
      </c>
      <c r="B97" s="39" t="s">
        <v>96</v>
      </c>
      <c r="C97" s="26">
        <f>D97+E97+F97+G97</f>
        <v>315</v>
      </c>
      <c r="D97" s="26">
        <v>315</v>
      </c>
      <c r="E97" s="26">
        <v>0</v>
      </c>
      <c r="F97" s="26">
        <v>0</v>
      </c>
      <c r="G97" s="26">
        <v>0</v>
      </c>
      <c r="H97" s="26">
        <f>J97</f>
        <v>307</v>
      </c>
      <c r="I97" s="54"/>
      <c r="J97" s="26">
        <f>K97+L97+M97+N97</f>
        <v>307</v>
      </c>
      <c r="K97" s="26">
        <v>307</v>
      </c>
      <c r="L97" s="26">
        <v>0</v>
      </c>
      <c r="M97" s="26">
        <v>0</v>
      </c>
      <c r="N97" s="26">
        <v>0</v>
      </c>
    </row>
    <row r="98" spans="1:14" ht="47.25" hidden="1" x14ac:dyDescent="0.25">
      <c r="A98" s="27" t="s">
        <v>3</v>
      </c>
      <c r="B98" s="55" t="s">
        <v>97</v>
      </c>
      <c r="C98" s="26">
        <f t="shared" ref="C98:C100" si="57">D98+E98+F98+G98</f>
        <v>950</v>
      </c>
      <c r="D98" s="26">
        <v>950</v>
      </c>
      <c r="E98" s="26">
        <v>0</v>
      </c>
      <c r="F98" s="26">
        <v>0</v>
      </c>
      <c r="G98" s="26">
        <v>0</v>
      </c>
      <c r="H98" s="26">
        <f t="shared" ref="H98:H100" si="58">J98</f>
        <v>162.5</v>
      </c>
      <c r="I98" s="54"/>
      <c r="J98" s="26">
        <f t="shared" ref="J98:J99" si="59">K98+L98+M98+N98</f>
        <v>162.5</v>
      </c>
      <c r="K98" s="26">
        <v>162.5</v>
      </c>
      <c r="L98" s="26">
        <v>0</v>
      </c>
      <c r="M98" s="26">
        <v>0</v>
      </c>
      <c r="N98" s="26">
        <v>0</v>
      </c>
    </row>
    <row r="99" spans="1:14" ht="63" hidden="1" x14ac:dyDescent="0.25">
      <c r="A99" s="27" t="s">
        <v>4</v>
      </c>
      <c r="B99" s="55" t="s">
        <v>98</v>
      </c>
      <c r="C99" s="26">
        <f t="shared" si="57"/>
        <v>100</v>
      </c>
      <c r="D99" s="26">
        <v>100</v>
      </c>
      <c r="E99" s="26">
        <v>0</v>
      </c>
      <c r="F99" s="26">
        <v>0</v>
      </c>
      <c r="G99" s="26">
        <v>0</v>
      </c>
      <c r="H99" s="26">
        <f t="shared" si="58"/>
        <v>82</v>
      </c>
      <c r="I99" s="54"/>
      <c r="J99" s="26">
        <f t="shared" si="59"/>
        <v>82</v>
      </c>
      <c r="K99" s="26">
        <v>82</v>
      </c>
      <c r="L99" s="26">
        <v>0</v>
      </c>
      <c r="M99" s="26">
        <v>0</v>
      </c>
      <c r="N99" s="26">
        <v>0</v>
      </c>
    </row>
    <row r="100" spans="1:14" ht="47.25" hidden="1" x14ac:dyDescent="0.25">
      <c r="A100" s="27" t="s">
        <v>5</v>
      </c>
      <c r="B100" s="55" t="s">
        <v>99</v>
      </c>
      <c r="C100" s="26">
        <f t="shared" si="57"/>
        <v>135</v>
      </c>
      <c r="D100" s="26">
        <v>135</v>
      </c>
      <c r="E100" s="26">
        <v>0</v>
      </c>
      <c r="F100" s="26">
        <v>0</v>
      </c>
      <c r="G100" s="26">
        <v>0</v>
      </c>
      <c r="H100" s="26">
        <f t="shared" si="58"/>
        <v>56.15</v>
      </c>
      <c r="I100" s="54"/>
      <c r="J100" s="26">
        <f>K100+L100+M100+N100</f>
        <v>56.15</v>
      </c>
      <c r="K100" s="26">
        <v>56.15</v>
      </c>
      <c r="L100" s="26">
        <v>0</v>
      </c>
      <c r="M100" s="26">
        <v>0</v>
      </c>
      <c r="N100" s="26">
        <v>0</v>
      </c>
    </row>
    <row r="101" spans="1:14" ht="15.75" hidden="1" customHeight="1" x14ac:dyDescent="0.25">
      <c r="A101" s="66" t="s">
        <v>100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8"/>
    </row>
    <row r="102" spans="1:14" ht="63" hidden="1" x14ac:dyDescent="0.25">
      <c r="A102" s="41" t="s">
        <v>49</v>
      </c>
      <c r="B102" s="42" t="s">
        <v>101</v>
      </c>
      <c r="C102" s="26">
        <f>D102</f>
        <v>90</v>
      </c>
      <c r="D102" s="26">
        <v>90</v>
      </c>
      <c r="E102" s="26">
        <v>0</v>
      </c>
      <c r="F102" s="26">
        <v>0</v>
      </c>
      <c r="G102" s="26">
        <v>0</v>
      </c>
      <c r="H102" s="37">
        <f>H103</f>
        <v>12.8</v>
      </c>
      <c r="I102" s="41"/>
      <c r="J102" s="37">
        <f>J103</f>
        <v>12.8</v>
      </c>
      <c r="K102" s="37">
        <f>K103</f>
        <v>12.8</v>
      </c>
      <c r="L102" s="37">
        <f t="shared" ref="L102:N102" si="60">L103</f>
        <v>0</v>
      </c>
      <c r="M102" s="37">
        <f t="shared" si="60"/>
        <v>0</v>
      </c>
      <c r="N102" s="37">
        <f t="shared" si="60"/>
        <v>0</v>
      </c>
    </row>
    <row r="103" spans="1:14" ht="31.5" hidden="1" x14ac:dyDescent="0.25">
      <c r="A103" s="27" t="s">
        <v>11</v>
      </c>
      <c r="B103" s="55" t="s">
        <v>102</v>
      </c>
      <c r="C103" s="26">
        <f t="shared" ref="C103" si="61">D103+E103+F103+G103</f>
        <v>90</v>
      </c>
      <c r="D103" s="26">
        <v>90</v>
      </c>
      <c r="E103" s="26">
        <v>0</v>
      </c>
      <c r="F103" s="26">
        <v>0</v>
      </c>
      <c r="G103" s="26">
        <v>0</v>
      </c>
      <c r="H103" s="26">
        <f>J103</f>
        <v>12.8</v>
      </c>
      <c r="I103" s="54"/>
      <c r="J103" s="26">
        <f>K103+L103+M103+N103</f>
        <v>12.8</v>
      </c>
      <c r="K103" s="26">
        <v>12.8</v>
      </c>
      <c r="L103" s="26">
        <v>0</v>
      </c>
      <c r="M103" s="26">
        <v>0</v>
      </c>
      <c r="N103" s="26">
        <v>0</v>
      </c>
    </row>
    <row r="104" spans="1:14" ht="15.75" hidden="1" customHeight="1" x14ac:dyDescent="0.25">
      <c r="A104" s="66" t="s">
        <v>103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/>
    </row>
    <row r="105" spans="1:14" ht="63" hidden="1" x14ac:dyDescent="0.25">
      <c r="A105" s="41" t="s">
        <v>82</v>
      </c>
      <c r="B105" s="56" t="s">
        <v>104</v>
      </c>
      <c r="C105" s="37">
        <f>C106+C107</f>
        <v>130</v>
      </c>
      <c r="D105" s="37">
        <f t="shared" ref="D105:G105" si="62">D106+D107</f>
        <v>130</v>
      </c>
      <c r="E105" s="37">
        <f t="shared" si="62"/>
        <v>0</v>
      </c>
      <c r="F105" s="37">
        <f t="shared" si="62"/>
        <v>0</v>
      </c>
      <c r="G105" s="37">
        <f t="shared" si="62"/>
        <v>0</v>
      </c>
      <c r="H105" s="37">
        <f>H106+H107</f>
        <v>0</v>
      </c>
      <c r="I105" s="57"/>
      <c r="J105" s="37">
        <f>J106+J107</f>
        <v>0</v>
      </c>
      <c r="K105" s="26">
        <v>0</v>
      </c>
      <c r="L105" s="26">
        <v>0</v>
      </c>
      <c r="M105" s="26">
        <v>0</v>
      </c>
      <c r="N105" s="26">
        <v>0</v>
      </c>
    </row>
    <row r="106" spans="1:14" ht="78.75" hidden="1" x14ac:dyDescent="0.25">
      <c r="A106" s="27" t="s">
        <v>19</v>
      </c>
      <c r="B106" s="55" t="s">
        <v>105</v>
      </c>
      <c r="C106" s="26">
        <f t="shared" ref="C106:C107" si="63">D106+E106+F106+G106</f>
        <v>90</v>
      </c>
      <c r="D106" s="26">
        <v>90</v>
      </c>
      <c r="E106" s="26">
        <v>0</v>
      </c>
      <c r="F106" s="26">
        <v>0</v>
      </c>
      <c r="G106" s="26">
        <v>0</v>
      </c>
      <c r="H106" s="26">
        <f>I106+J106+K106+L106</f>
        <v>0</v>
      </c>
      <c r="I106" s="54"/>
      <c r="J106" s="26">
        <f>K106+L106+M106+N106</f>
        <v>0</v>
      </c>
      <c r="K106" s="26">
        <v>0</v>
      </c>
      <c r="L106" s="26">
        <v>0</v>
      </c>
      <c r="M106" s="26">
        <v>0</v>
      </c>
      <c r="N106" s="26">
        <v>0</v>
      </c>
    </row>
    <row r="107" spans="1:14" ht="63" hidden="1" x14ac:dyDescent="0.25">
      <c r="A107" s="27" t="s">
        <v>198</v>
      </c>
      <c r="B107" s="55" t="s">
        <v>106</v>
      </c>
      <c r="C107" s="26">
        <f t="shared" si="63"/>
        <v>40</v>
      </c>
      <c r="D107" s="26">
        <v>40</v>
      </c>
      <c r="E107" s="26">
        <v>0</v>
      </c>
      <c r="F107" s="26">
        <v>0</v>
      </c>
      <c r="G107" s="26">
        <v>0</v>
      </c>
      <c r="H107" s="26">
        <f>I107+J107+K107+L107</f>
        <v>0</v>
      </c>
      <c r="I107" s="54"/>
      <c r="J107" s="26">
        <f>K107+L107+M107+N107</f>
        <v>0</v>
      </c>
      <c r="K107" s="26">
        <v>0</v>
      </c>
      <c r="L107" s="26">
        <v>0</v>
      </c>
      <c r="M107" s="26">
        <v>0</v>
      </c>
      <c r="N107" s="26">
        <v>0</v>
      </c>
    </row>
    <row r="108" spans="1:14" ht="15.75" hidden="1" customHeight="1" x14ac:dyDescent="0.25">
      <c r="A108" s="66" t="s">
        <v>199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ht="78.75" hidden="1" x14ac:dyDescent="0.25">
      <c r="A109" s="41" t="s">
        <v>85</v>
      </c>
      <c r="B109" s="56" t="s">
        <v>107</v>
      </c>
      <c r="C109" s="37">
        <f>C110+C111</f>
        <v>190</v>
      </c>
      <c r="D109" s="37">
        <f t="shared" ref="D109:G109" si="64">D110+D111</f>
        <v>190</v>
      </c>
      <c r="E109" s="37">
        <f t="shared" si="64"/>
        <v>0</v>
      </c>
      <c r="F109" s="37">
        <f t="shared" si="64"/>
        <v>0</v>
      </c>
      <c r="G109" s="37">
        <f t="shared" si="64"/>
        <v>0</v>
      </c>
      <c r="H109" s="37">
        <f>J109</f>
        <v>10.9</v>
      </c>
      <c r="I109" s="57"/>
      <c r="J109" s="37">
        <f>J110+J111</f>
        <v>10.9</v>
      </c>
      <c r="K109" s="26">
        <f>K111</f>
        <v>10.9</v>
      </c>
      <c r="L109" s="26">
        <v>0</v>
      </c>
      <c r="M109" s="26">
        <v>0</v>
      </c>
      <c r="N109" s="26">
        <v>0</v>
      </c>
    </row>
    <row r="110" spans="1:14" ht="63" hidden="1" x14ac:dyDescent="0.25">
      <c r="A110" s="27" t="s">
        <v>109</v>
      </c>
      <c r="B110" s="55" t="s">
        <v>108</v>
      </c>
      <c r="C110" s="26">
        <f t="shared" ref="C110:C111" si="65">D110+E110+F110+G110</f>
        <v>100</v>
      </c>
      <c r="D110" s="26">
        <v>100</v>
      </c>
      <c r="E110" s="26">
        <v>0</v>
      </c>
      <c r="F110" s="26">
        <v>0</v>
      </c>
      <c r="G110" s="26">
        <v>0</v>
      </c>
      <c r="H110" s="26">
        <f>I110+J110+K110+L110</f>
        <v>0</v>
      </c>
      <c r="I110" s="54"/>
      <c r="J110" s="26">
        <f>K110+L110+M110+N110</f>
        <v>0</v>
      </c>
      <c r="K110" s="26">
        <v>0</v>
      </c>
      <c r="L110" s="26">
        <v>0</v>
      </c>
      <c r="M110" s="26">
        <v>0</v>
      </c>
      <c r="N110" s="26">
        <v>0</v>
      </c>
    </row>
    <row r="111" spans="1:14" ht="78.75" hidden="1" x14ac:dyDescent="0.25">
      <c r="A111" s="27" t="s">
        <v>200</v>
      </c>
      <c r="B111" s="55" t="s">
        <v>110</v>
      </c>
      <c r="C111" s="26">
        <f t="shared" si="65"/>
        <v>90</v>
      </c>
      <c r="D111" s="26">
        <v>90</v>
      </c>
      <c r="E111" s="26">
        <v>0</v>
      </c>
      <c r="F111" s="26">
        <v>0</v>
      </c>
      <c r="G111" s="26">
        <v>0</v>
      </c>
      <c r="H111" s="26">
        <f>J111</f>
        <v>10.9</v>
      </c>
      <c r="I111" s="54"/>
      <c r="J111" s="26">
        <f>K111+L111+M111+N111</f>
        <v>10.9</v>
      </c>
      <c r="K111" s="26">
        <v>10.9</v>
      </c>
      <c r="L111" s="26">
        <v>0</v>
      </c>
      <c r="M111" s="26">
        <v>0</v>
      </c>
      <c r="N111" s="26">
        <v>0</v>
      </c>
    </row>
    <row r="112" spans="1:14" ht="15.75" hidden="1" customHeight="1" x14ac:dyDescent="0.25">
      <c r="A112" s="66" t="s">
        <v>201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8"/>
    </row>
    <row r="113" spans="1:14" ht="47.25" hidden="1" x14ac:dyDescent="0.25">
      <c r="A113" s="41" t="s">
        <v>202</v>
      </c>
      <c r="B113" s="42" t="s">
        <v>203</v>
      </c>
      <c r="C113" s="26">
        <f>D113</f>
        <v>60</v>
      </c>
      <c r="D113" s="26">
        <f>D114</f>
        <v>60</v>
      </c>
      <c r="E113" s="26">
        <v>0</v>
      </c>
      <c r="F113" s="26">
        <v>0</v>
      </c>
      <c r="G113" s="26">
        <v>0</v>
      </c>
      <c r="H113" s="26">
        <v>0</v>
      </c>
      <c r="I113" s="41"/>
      <c r="J113" s="26">
        <v>0</v>
      </c>
      <c r="K113" s="26">
        <v>0</v>
      </c>
      <c r="L113" s="26">
        <v>0</v>
      </c>
      <c r="M113" s="26">
        <v>0</v>
      </c>
      <c r="N113" s="26">
        <v>0</v>
      </c>
    </row>
    <row r="114" spans="1:14" ht="63" hidden="1" x14ac:dyDescent="0.25">
      <c r="A114" s="27" t="s">
        <v>204</v>
      </c>
      <c r="B114" s="55" t="s">
        <v>205</v>
      </c>
      <c r="C114" s="26">
        <f t="shared" ref="C114" si="66">D114+E114+F114+G114</f>
        <v>60</v>
      </c>
      <c r="D114" s="26">
        <v>60</v>
      </c>
      <c r="E114" s="26">
        <v>0</v>
      </c>
      <c r="F114" s="26">
        <v>0</v>
      </c>
      <c r="G114" s="26">
        <v>0</v>
      </c>
      <c r="H114" s="26">
        <v>0</v>
      </c>
      <c r="I114" s="54"/>
      <c r="J114" s="26">
        <v>0</v>
      </c>
      <c r="K114" s="26">
        <v>0</v>
      </c>
      <c r="L114" s="26">
        <v>0</v>
      </c>
      <c r="M114" s="26">
        <v>0</v>
      </c>
      <c r="N114" s="26">
        <v>0</v>
      </c>
    </row>
    <row r="115" spans="1:14" ht="42.75" x14ac:dyDescent="0.25">
      <c r="A115" s="44">
        <v>7</v>
      </c>
      <c r="B115" s="31" t="s">
        <v>37</v>
      </c>
      <c r="C115" s="16">
        <f>C117+C125+C132</f>
        <v>169505.58900000001</v>
      </c>
      <c r="D115" s="16">
        <f>D117+D125+D132</f>
        <v>169505.58900000001</v>
      </c>
      <c r="E115" s="16">
        <f>E117+E125+E132</f>
        <v>0</v>
      </c>
      <c r="F115" s="16">
        <f>F117+F125+F132</f>
        <v>0</v>
      </c>
      <c r="G115" s="16">
        <f>G117+G125+G132</f>
        <v>0</v>
      </c>
      <c r="H115" s="16">
        <f>J115</f>
        <v>68086.299999999988</v>
      </c>
      <c r="I115" s="33" t="s">
        <v>186</v>
      </c>
      <c r="J115" s="16">
        <f>J117+J125+J132</f>
        <v>68086.299999999988</v>
      </c>
      <c r="K115" s="16">
        <f t="shared" ref="K115:N115" si="67">K117+K125+K132</f>
        <v>68086.299999999988</v>
      </c>
      <c r="L115" s="16">
        <f t="shared" si="67"/>
        <v>0</v>
      </c>
      <c r="M115" s="16">
        <f t="shared" si="67"/>
        <v>0</v>
      </c>
      <c r="N115" s="16">
        <f t="shared" si="67"/>
        <v>0</v>
      </c>
    </row>
    <row r="116" spans="1:14" ht="15.75" hidden="1" customHeight="1" x14ac:dyDescent="0.25">
      <c r="A116" s="66" t="s">
        <v>153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8"/>
    </row>
    <row r="117" spans="1:14" ht="63" hidden="1" x14ac:dyDescent="0.25">
      <c r="A117" s="41" t="s">
        <v>60</v>
      </c>
      <c r="B117" s="36" t="s">
        <v>154</v>
      </c>
      <c r="C117" s="37">
        <f>C118+C119+C120+C121+C123+C122</f>
        <v>128586.379</v>
      </c>
      <c r="D117" s="37">
        <f>D118+D119+D120+D121+D123+D122</f>
        <v>128586.379</v>
      </c>
      <c r="E117" s="37">
        <f t="shared" ref="E117:G117" si="68">E118+E119+E120+E121+E123</f>
        <v>0</v>
      </c>
      <c r="F117" s="37">
        <f t="shared" si="68"/>
        <v>0</v>
      </c>
      <c r="G117" s="37">
        <f t="shared" si="68"/>
        <v>0</v>
      </c>
      <c r="H117" s="37">
        <f>J117</f>
        <v>54824.1</v>
      </c>
      <c r="I117" s="37"/>
      <c r="J117" s="37">
        <f>J118+J119+J120+J121+J122+J123</f>
        <v>54824.1</v>
      </c>
      <c r="K117" s="37">
        <f>K118+K119+K120+K121+K122+K123</f>
        <v>54824.1</v>
      </c>
      <c r="L117" s="37">
        <f t="shared" ref="L117:N117" si="69">L118+L119+L120+L121+L122+L123</f>
        <v>0</v>
      </c>
      <c r="M117" s="37">
        <f t="shared" si="69"/>
        <v>0</v>
      </c>
      <c r="N117" s="37">
        <f t="shared" si="69"/>
        <v>0</v>
      </c>
    </row>
    <row r="118" spans="1:14" ht="31.5" hidden="1" x14ac:dyDescent="0.25">
      <c r="A118" s="27" t="s">
        <v>2</v>
      </c>
      <c r="B118" s="39" t="s">
        <v>155</v>
      </c>
      <c r="C118" s="26">
        <v>7231</v>
      </c>
      <c r="D118" s="26">
        <v>7231</v>
      </c>
      <c r="E118" s="26">
        <v>0</v>
      </c>
      <c r="F118" s="26">
        <v>0</v>
      </c>
      <c r="G118" s="26">
        <v>0</v>
      </c>
      <c r="H118" s="37">
        <f t="shared" ref="H118:H123" si="70">J118</f>
        <v>4471.6000000000004</v>
      </c>
      <c r="I118" s="26"/>
      <c r="J118" s="26">
        <f t="shared" ref="J118:J123" si="71">K118</f>
        <v>4471.6000000000004</v>
      </c>
      <c r="K118" s="26">
        <v>4471.6000000000004</v>
      </c>
      <c r="L118" s="26">
        <v>0</v>
      </c>
      <c r="M118" s="26">
        <v>0</v>
      </c>
      <c r="N118" s="26">
        <v>0</v>
      </c>
    </row>
    <row r="119" spans="1:14" ht="78.75" hidden="1" x14ac:dyDescent="0.25">
      <c r="A119" s="27" t="s">
        <v>3</v>
      </c>
      <c r="B119" s="39" t="s">
        <v>156</v>
      </c>
      <c r="C119" s="26">
        <v>5275.3</v>
      </c>
      <c r="D119" s="26">
        <v>5275.3</v>
      </c>
      <c r="E119" s="26">
        <v>0</v>
      </c>
      <c r="F119" s="26">
        <v>0</v>
      </c>
      <c r="G119" s="26">
        <v>0</v>
      </c>
      <c r="H119" s="37">
        <f t="shared" si="70"/>
        <v>2721</v>
      </c>
      <c r="I119" s="26"/>
      <c r="J119" s="26">
        <f t="shared" si="71"/>
        <v>2721</v>
      </c>
      <c r="K119" s="26">
        <v>2721</v>
      </c>
      <c r="L119" s="26">
        <v>0</v>
      </c>
      <c r="M119" s="26">
        <v>0</v>
      </c>
      <c r="N119" s="26">
        <v>0</v>
      </c>
    </row>
    <row r="120" spans="1:14" ht="31.5" hidden="1" x14ac:dyDescent="0.25">
      <c r="A120" s="27" t="s">
        <v>4</v>
      </c>
      <c r="B120" s="39" t="s">
        <v>157</v>
      </c>
      <c r="C120" s="26">
        <v>112648.629</v>
      </c>
      <c r="D120" s="26">
        <v>112648.629</v>
      </c>
      <c r="E120" s="26">
        <v>0</v>
      </c>
      <c r="F120" s="26">
        <v>0</v>
      </c>
      <c r="G120" s="26">
        <v>0</v>
      </c>
      <c r="H120" s="37">
        <f t="shared" si="70"/>
        <v>45419.4</v>
      </c>
      <c r="I120" s="26"/>
      <c r="J120" s="26">
        <f t="shared" si="71"/>
        <v>45419.4</v>
      </c>
      <c r="K120" s="26">
        <f>45419.4</f>
        <v>45419.4</v>
      </c>
      <c r="L120" s="26">
        <v>0</v>
      </c>
      <c r="M120" s="26">
        <v>0</v>
      </c>
      <c r="N120" s="26">
        <v>0</v>
      </c>
    </row>
    <row r="121" spans="1:14" ht="47.25" hidden="1" x14ac:dyDescent="0.25">
      <c r="A121" s="27" t="s">
        <v>5</v>
      </c>
      <c r="B121" s="39" t="s">
        <v>158</v>
      </c>
      <c r="C121" s="26">
        <v>1725.95</v>
      </c>
      <c r="D121" s="26">
        <v>1725.95</v>
      </c>
      <c r="E121" s="26">
        <v>0</v>
      </c>
      <c r="F121" s="26">
        <v>0</v>
      </c>
      <c r="G121" s="26">
        <v>0</v>
      </c>
      <c r="H121" s="37">
        <f t="shared" si="70"/>
        <v>689.6</v>
      </c>
      <c r="I121" s="26"/>
      <c r="J121" s="26">
        <f t="shared" si="71"/>
        <v>689.6</v>
      </c>
      <c r="K121" s="26">
        <v>689.6</v>
      </c>
      <c r="L121" s="26">
        <v>0</v>
      </c>
      <c r="M121" s="26">
        <v>0</v>
      </c>
      <c r="N121" s="26">
        <v>0</v>
      </c>
    </row>
    <row r="122" spans="1:14" ht="31.5" hidden="1" x14ac:dyDescent="0.25">
      <c r="A122" s="27" t="s">
        <v>43</v>
      </c>
      <c r="B122" s="39" t="s">
        <v>206</v>
      </c>
      <c r="C122" s="26">
        <v>205.5</v>
      </c>
      <c r="D122" s="26">
        <v>205.5</v>
      </c>
      <c r="E122" s="26">
        <v>0</v>
      </c>
      <c r="F122" s="26">
        <v>0</v>
      </c>
      <c r="G122" s="26">
        <v>0</v>
      </c>
      <c r="H122" s="37">
        <f t="shared" si="70"/>
        <v>22.5</v>
      </c>
      <c r="I122" s="26"/>
      <c r="J122" s="26">
        <f t="shared" si="71"/>
        <v>22.5</v>
      </c>
      <c r="K122" s="26">
        <v>22.5</v>
      </c>
      <c r="L122" s="26">
        <v>0</v>
      </c>
      <c r="M122" s="26">
        <v>0</v>
      </c>
      <c r="N122" s="26">
        <v>0</v>
      </c>
    </row>
    <row r="123" spans="1:14" ht="47.25" hidden="1" x14ac:dyDescent="0.25">
      <c r="A123" s="27" t="s">
        <v>70</v>
      </c>
      <c r="B123" s="39" t="s">
        <v>159</v>
      </c>
      <c r="C123" s="26">
        <v>1500</v>
      </c>
      <c r="D123" s="26">
        <v>1500</v>
      </c>
      <c r="E123" s="26">
        <v>0</v>
      </c>
      <c r="F123" s="26">
        <v>0</v>
      </c>
      <c r="G123" s="26">
        <v>0</v>
      </c>
      <c r="H123" s="37">
        <f t="shared" si="70"/>
        <v>1500</v>
      </c>
      <c r="I123" s="26"/>
      <c r="J123" s="26">
        <f t="shared" si="71"/>
        <v>1500</v>
      </c>
      <c r="K123" s="26">
        <v>1500</v>
      </c>
      <c r="L123" s="26">
        <v>0</v>
      </c>
      <c r="M123" s="26">
        <v>0</v>
      </c>
      <c r="N123" s="26">
        <v>0</v>
      </c>
    </row>
    <row r="124" spans="1:14" ht="15.75" hidden="1" customHeight="1" x14ac:dyDescent="0.25">
      <c r="A124" s="66" t="s">
        <v>160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8"/>
    </row>
    <row r="125" spans="1:14" ht="94.5" hidden="1" x14ac:dyDescent="0.25">
      <c r="A125" s="41" t="s">
        <v>49</v>
      </c>
      <c r="B125" s="36" t="s">
        <v>161</v>
      </c>
      <c r="C125" s="37">
        <f>C126+C128+C127+C130</f>
        <v>20595.510000000002</v>
      </c>
      <c r="D125" s="37">
        <f>D126+D128+D127+D130</f>
        <v>20595.510000000002</v>
      </c>
      <c r="E125" s="37">
        <f>E127+E128</f>
        <v>0</v>
      </c>
      <c r="F125" s="37">
        <f>F127+F128</f>
        <v>0</v>
      </c>
      <c r="G125" s="37">
        <f>G127+G128</f>
        <v>0</v>
      </c>
      <c r="H125" s="37">
        <f>J125</f>
        <v>2968.7</v>
      </c>
      <c r="I125" s="37"/>
      <c r="J125" s="37">
        <f>K125+L125+M125+N125</f>
        <v>2968.7</v>
      </c>
      <c r="K125" s="37">
        <f>K126+K127+K128+K129+K130</f>
        <v>2968.7</v>
      </c>
      <c r="L125" s="37">
        <f t="shared" ref="L125:N125" si="72">L126+L127+L128+L129+L130</f>
        <v>0</v>
      </c>
      <c r="M125" s="37">
        <f t="shared" si="72"/>
        <v>0</v>
      </c>
      <c r="N125" s="37">
        <f t="shared" si="72"/>
        <v>0</v>
      </c>
    </row>
    <row r="126" spans="1:14" ht="31.5" hidden="1" x14ac:dyDescent="0.25">
      <c r="A126" s="41" t="s">
        <v>7</v>
      </c>
      <c r="B126" s="39" t="s">
        <v>207</v>
      </c>
      <c r="C126" s="26">
        <f>D126+E126+F126+G126</f>
        <v>14815.51</v>
      </c>
      <c r="D126" s="26">
        <v>14815.51</v>
      </c>
      <c r="E126" s="26">
        <v>0</v>
      </c>
      <c r="F126" s="26">
        <v>0</v>
      </c>
      <c r="G126" s="26">
        <v>0</v>
      </c>
      <c r="H126" s="37">
        <f t="shared" ref="H126:H130" si="73">J126</f>
        <v>2968.7</v>
      </c>
      <c r="I126" s="37"/>
      <c r="J126" s="37">
        <f t="shared" ref="J126:J130" si="74">K126+L126+M126+N126</f>
        <v>2968.7</v>
      </c>
      <c r="K126" s="26">
        <v>2968.7</v>
      </c>
      <c r="L126" s="26">
        <v>0</v>
      </c>
      <c r="M126" s="26">
        <v>0</v>
      </c>
      <c r="N126" s="26">
        <v>0</v>
      </c>
    </row>
    <row r="127" spans="1:14" ht="31.5" hidden="1" x14ac:dyDescent="0.25">
      <c r="A127" s="27" t="s">
        <v>8</v>
      </c>
      <c r="B127" s="39" t="s">
        <v>162</v>
      </c>
      <c r="C127" s="26">
        <f t="shared" ref="C127:C130" si="75">D127+E127+F127+G127</f>
        <v>280</v>
      </c>
      <c r="D127" s="26">
        <v>280</v>
      </c>
      <c r="E127" s="26">
        <v>0</v>
      </c>
      <c r="F127" s="26">
        <v>0</v>
      </c>
      <c r="G127" s="26">
        <v>0</v>
      </c>
      <c r="H127" s="37">
        <f t="shared" si="73"/>
        <v>0</v>
      </c>
      <c r="I127" s="26"/>
      <c r="J127" s="37">
        <f t="shared" si="74"/>
        <v>0</v>
      </c>
      <c r="K127" s="26">
        <v>0</v>
      </c>
      <c r="L127" s="26">
        <v>0</v>
      </c>
      <c r="M127" s="26">
        <v>0</v>
      </c>
      <c r="N127" s="26">
        <v>0</v>
      </c>
    </row>
    <row r="128" spans="1:14" ht="78.75" hidden="1" x14ac:dyDescent="0.25">
      <c r="A128" s="27" t="s">
        <v>9</v>
      </c>
      <c r="B128" s="39" t="s">
        <v>163</v>
      </c>
      <c r="C128" s="26">
        <f t="shared" si="75"/>
        <v>0</v>
      </c>
      <c r="D128" s="26">
        <v>0</v>
      </c>
      <c r="E128" s="26">
        <v>0</v>
      </c>
      <c r="F128" s="26">
        <v>0</v>
      </c>
      <c r="G128" s="26">
        <v>0</v>
      </c>
      <c r="H128" s="37">
        <f t="shared" si="73"/>
        <v>0</v>
      </c>
      <c r="I128" s="26"/>
      <c r="J128" s="37">
        <f t="shared" si="74"/>
        <v>0</v>
      </c>
      <c r="K128" s="26">
        <v>0</v>
      </c>
      <c r="L128" s="26">
        <v>0</v>
      </c>
      <c r="M128" s="26">
        <v>0</v>
      </c>
      <c r="N128" s="26">
        <v>0</v>
      </c>
    </row>
    <row r="129" spans="1:14" ht="31.5" hidden="1" x14ac:dyDescent="0.25">
      <c r="A129" s="27" t="s">
        <v>19</v>
      </c>
      <c r="B129" s="39" t="s">
        <v>24</v>
      </c>
      <c r="C129" s="26">
        <f t="shared" si="75"/>
        <v>0</v>
      </c>
      <c r="D129" s="26">
        <v>0</v>
      </c>
      <c r="E129" s="26">
        <v>0</v>
      </c>
      <c r="F129" s="26">
        <v>0</v>
      </c>
      <c r="G129" s="26">
        <v>0</v>
      </c>
      <c r="H129" s="37">
        <f t="shared" si="73"/>
        <v>0</v>
      </c>
      <c r="I129" s="27"/>
      <c r="J129" s="37">
        <f t="shared" si="74"/>
        <v>0</v>
      </c>
      <c r="K129" s="26">
        <v>0</v>
      </c>
      <c r="L129" s="26">
        <v>0</v>
      </c>
      <c r="M129" s="26">
        <v>0</v>
      </c>
      <c r="N129" s="26">
        <v>0</v>
      </c>
    </row>
    <row r="130" spans="1:14" ht="78.75" hidden="1" x14ac:dyDescent="0.25">
      <c r="A130" s="27" t="s">
        <v>10</v>
      </c>
      <c r="B130" s="39" t="s">
        <v>208</v>
      </c>
      <c r="C130" s="26">
        <f t="shared" si="75"/>
        <v>5500</v>
      </c>
      <c r="D130" s="26">
        <v>5500</v>
      </c>
      <c r="E130" s="26">
        <v>0</v>
      </c>
      <c r="F130" s="26">
        <v>0</v>
      </c>
      <c r="G130" s="26">
        <v>0</v>
      </c>
      <c r="H130" s="37">
        <f t="shared" si="73"/>
        <v>0</v>
      </c>
      <c r="I130" s="26"/>
      <c r="J130" s="37">
        <f t="shared" si="74"/>
        <v>0</v>
      </c>
      <c r="K130" s="26">
        <v>0</v>
      </c>
      <c r="L130" s="26">
        <v>0</v>
      </c>
      <c r="M130" s="26">
        <v>0</v>
      </c>
      <c r="N130" s="26">
        <v>0</v>
      </c>
    </row>
    <row r="131" spans="1:14" ht="15.75" hidden="1" customHeight="1" x14ac:dyDescent="0.25">
      <c r="A131" s="66" t="s">
        <v>164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/>
    </row>
    <row r="132" spans="1:14" ht="63" hidden="1" x14ac:dyDescent="0.25">
      <c r="A132" s="41" t="s">
        <v>82</v>
      </c>
      <c r="B132" s="36" t="s">
        <v>165</v>
      </c>
      <c r="C132" s="37">
        <f>C133+C134</f>
        <v>20323.7</v>
      </c>
      <c r="D132" s="37">
        <f t="shared" ref="D132:G132" si="76">D133+D134</f>
        <v>20323.7</v>
      </c>
      <c r="E132" s="37">
        <f t="shared" si="76"/>
        <v>0</v>
      </c>
      <c r="F132" s="37">
        <f t="shared" si="76"/>
        <v>0</v>
      </c>
      <c r="G132" s="37">
        <f t="shared" si="76"/>
        <v>0</v>
      </c>
      <c r="H132" s="37">
        <f>J132</f>
        <v>10293.5</v>
      </c>
      <c r="I132" s="41"/>
      <c r="J132" s="58">
        <f>J133+J134</f>
        <v>10293.5</v>
      </c>
      <c r="K132" s="58">
        <f t="shared" ref="K132:N132" si="77">K133+K134</f>
        <v>10293.5</v>
      </c>
      <c r="L132" s="58">
        <f t="shared" si="77"/>
        <v>0</v>
      </c>
      <c r="M132" s="58">
        <f t="shared" si="77"/>
        <v>0</v>
      </c>
      <c r="N132" s="58">
        <f t="shared" si="77"/>
        <v>0</v>
      </c>
    </row>
    <row r="133" spans="1:14" ht="63" hidden="1" x14ac:dyDescent="0.25">
      <c r="A133" s="27" t="s">
        <v>18</v>
      </c>
      <c r="B133" s="39" t="s">
        <v>166</v>
      </c>
      <c r="C133" s="26">
        <v>20323.7</v>
      </c>
      <c r="D133" s="26">
        <v>20323.7</v>
      </c>
      <c r="E133" s="26">
        <v>0</v>
      </c>
      <c r="F133" s="26">
        <v>0</v>
      </c>
      <c r="G133" s="26">
        <v>0</v>
      </c>
      <c r="H133" s="37">
        <f t="shared" ref="H133:H134" si="78">J133</f>
        <v>10293.5</v>
      </c>
      <c r="I133" s="27"/>
      <c r="J133" s="46">
        <f>K133+L133+M133+N133</f>
        <v>10293.5</v>
      </c>
      <c r="K133" s="26">
        <v>10293.5</v>
      </c>
      <c r="L133" s="26">
        <v>0</v>
      </c>
      <c r="M133" s="26">
        <v>0</v>
      </c>
      <c r="N133" s="26">
        <v>0</v>
      </c>
    </row>
    <row r="134" spans="1:14" ht="31.5" hidden="1" x14ac:dyDescent="0.25">
      <c r="A134" s="27" t="s">
        <v>19</v>
      </c>
      <c r="B134" s="39" t="s">
        <v>167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f t="shared" si="78"/>
        <v>0</v>
      </c>
      <c r="I134" s="27"/>
      <c r="J134" s="46">
        <f>K134+L134+M134+N134</f>
        <v>0</v>
      </c>
      <c r="K134" s="26">
        <v>0</v>
      </c>
      <c r="L134" s="26">
        <v>0</v>
      </c>
      <c r="M134" s="26">
        <v>0</v>
      </c>
      <c r="N134" s="26">
        <v>0</v>
      </c>
    </row>
    <row r="135" spans="1:14" ht="42.75" x14ac:dyDescent="0.25">
      <c r="A135" s="44">
        <v>8</v>
      </c>
      <c r="B135" s="31" t="s">
        <v>36</v>
      </c>
      <c r="C135" s="16">
        <f>C137+C149+C154</f>
        <v>96802.42</v>
      </c>
      <c r="D135" s="16">
        <f>D137+D149+D154</f>
        <v>84302.42</v>
      </c>
      <c r="E135" s="16">
        <f t="shared" ref="E135:G135" si="79">E137+E149+E154</f>
        <v>0</v>
      </c>
      <c r="F135" s="16">
        <f t="shared" si="79"/>
        <v>12500</v>
      </c>
      <c r="G135" s="16">
        <f t="shared" si="79"/>
        <v>0</v>
      </c>
      <c r="H135" s="16">
        <f>H137+H154</f>
        <v>18280.900000000001</v>
      </c>
      <c r="I135" s="33" t="s">
        <v>186</v>
      </c>
      <c r="J135" s="16">
        <f>J137+J149+J154</f>
        <v>18280.900000000001</v>
      </c>
      <c r="K135" s="16">
        <f>K137+K149+K154</f>
        <v>18280.900000000001</v>
      </c>
      <c r="L135" s="16">
        <f>L137+L149+L154</f>
        <v>0</v>
      </c>
      <c r="M135" s="16">
        <f>M137+M149+M154</f>
        <v>0</v>
      </c>
      <c r="N135" s="16">
        <f>N137+N149+N154</f>
        <v>0</v>
      </c>
    </row>
    <row r="136" spans="1:14" ht="15.75" hidden="1" customHeight="1" x14ac:dyDescent="0.25">
      <c r="A136" s="66" t="s">
        <v>111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ht="63" hidden="1" x14ac:dyDescent="0.25">
      <c r="A137" s="41" t="s">
        <v>60</v>
      </c>
      <c r="B137" s="42" t="s">
        <v>112</v>
      </c>
      <c r="C137" s="58">
        <f>D137+E137+F137+G137</f>
        <v>87067.42</v>
      </c>
      <c r="D137" s="58">
        <f>D138+D139+D140+D141+D142+D143+D144+D145+D146+D147</f>
        <v>75067.42</v>
      </c>
      <c r="E137" s="58">
        <f t="shared" ref="E137:G137" si="80">E138+E139+E140+E141+E142+E143+E144+E145+E146+E147</f>
        <v>0</v>
      </c>
      <c r="F137" s="58">
        <f t="shared" si="80"/>
        <v>12000</v>
      </c>
      <c r="G137" s="58">
        <f t="shared" si="80"/>
        <v>0</v>
      </c>
      <c r="H137" s="37">
        <f>J137</f>
        <v>18280.900000000001</v>
      </c>
      <c r="I137" s="41"/>
      <c r="J137" s="37">
        <f>K137+L137+M137+N137</f>
        <v>18280.900000000001</v>
      </c>
      <c r="K137" s="37">
        <f>K140+K145</f>
        <v>18280.900000000001</v>
      </c>
      <c r="L137" s="26">
        <v>0</v>
      </c>
      <c r="M137" s="26">
        <v>0</v>
      </c>
      <c r="N137" s="26">
        <v>0</v>
      </c>
    </row>
    <row r="138" spans="1:14" ht="31.5" hidden="1" x14ac:dyDescent="0.25">
      <c r="A138" s="27" t="s">
        <v>2</v>
      </c>
      <c r="B138" s="39" t="s">
        <v>113</v>
      </c>
      <c r="C138" s="46">
        <f>D138+E138+F138+G138</f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f t="shared" ref="H138:H155" si="81">J138</f>
        <v>0</v>
      </c>
      <c r="I138" s="59"/>
      <c r="J138" s="26">
        <f t="shared" ref="J138:J139" si="82">K138+L138+M138+N138</f>
        <v>0</v>
      </c>
      <c r="K138" s="26">
        <v>0</v>
      </c>
      <c r="L138" s="26">
        <v>0</v>
      </c>
      <c r="M138" s="26">
        <v>0</v>
      </c>
      <c r="N138" s="26">
        <v>0</v>
      </c>
    </row>
    <row r="139" spans="1:14" hidden="1" x14ac:dyDescent="0.25">
      <c r="A139" s="27" t="s">
        <v>3</v>
      </c>
      <c r="B139" s="39" t="s">
        <v>114</v>
      </c>
      <c r="C139" s="46">
        <f t="shared" ref="C139:C147" si="83">D139+E139+F139+G139</f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f t="shared" si="81"/>
        <v>0</v>
      </c>
      <c r="I139" s="59"/>
      <c r="J139" s="26">
        <f t="shared" si="82"/>
        <v>0</v>
      </c>
      <c r="K139" s="26">
        <v>0</v>
      </c>
      <c r="L139" s="26">
        <v>0</v>
      </c>
      <c r="M139" s="26">
        <v>0</v>
      </c>
      <c r="N139" s="26">
        <v>0</v>
      </c>
    </row>
    <row r="140" spans="1:14" ht="31.5" hidden="1" x14ac:dyDescent="0.25">
      <c r="A140" s="27" t="s">
        <v>5</v>
      </c>
      <c r="B140" s="39" t="s">
        <v>225</v>
      </c>
      <c r="C140" s="46">
        <f t="shared" si="83"/>
        <v>35745.9</v>
      </c>
      <c r="D140" s="26">
        <v>35745.9</v>
      </c>
      <c r="E140" s="26">
        <v>0</v>
      </c>
      <c r="F140" s="26">
        <v>0</v>
      </c>
      <c r="G140" s="26">
        <v>0</v>
      </c>
      <c r="H140" s="26">
        <f t="shared" si="81"/>
        <v>18213.7</v>
      </c>
      <c r="I140" s="27"/>
      <c r="J140" s="26">
        <f>K140+L140+M140+N140</f>
        <v>18213.7</v>
      </c>
      <c r="K140" s="26">
        <f>18213.7</f>
        <v>18213.7</v>
      </c>
      <c r="L140" s="26">
        <v>0</v>
      </c>
      <c r="M140" s="26">
        <v>0</v>
      </c>
      <c r="N140" s="26">
        <v>0</v>
      </c>
    </row>
    <row r="141" spans="1:14" ht="31.5" hidden="1" x14ac:dyDescent="0.25">
      <c r="A141" s="27" t="s">
        <v>43</v>
      </c>
      <c r="B141" s="39" t="s">
        <v>226</v>
      </c>
      <c r="C141" s="46">
        <f t="shared" si="83"/>
        <v>1000</v>
      </c>
      <c r="D141" s="26">
        <v>1000</v>
      </c>
      <c r="E141" s="26">
        <v>0</v>
      </c>
      <c r="F141" s="26">
        <v>0</v>
      </c>
      <c r="G141" s="26">
        <v>0</v>
      </c>
      <c r="H141" s="26">
        <f t="shared" si="81"/>
        <v>0</v>
      </c>
      <c r="I141" s="27"/>
      <c r="J141" s="26">
        <f t="shared" ref="J141:J147" si="84">K141+L141+M141+N141</f>
        <v>0</v>
      </c>
      <c r="K141" s="26">
        <v>0</v>
      </c>
      <c r="L141" s="26">
        <v>0</v>
      </c>
      <c r="M141" s="26">
        <v>0</v>
      </c>
      <c r="N141" s="26">
        <v>0</v>
      </c>
    </row>
    <row r="142" spans="1:14" ht="31.5" hidden="1" x14ac:dyDescent="0.25">
      <c r="A142" s="27" t="s">
        <v>70</v>
      </c>
      <c r="B142" s="39" t="s">
        <v>227</v>
      </c>
      <c r="C142" s="46">
        <f t="shared" si="83"/>
        <v>1000</v>
      </c>
      <c r="D142" s="26">
        <v>1000</v>
      </c>
      <c r="E142" s="26">
        <v>0</v>
      </c>
      <c r="F142" s="26">
        <v>0</v>
      </c>
      <c r="G142" s="26">
        <v>0</v>
      </c>
      <c r="H142" s="26">
        <f t="shared" si="81"/>
        <v>0</v>
      </c>
      <c r="I142" s="59"/>
      <c r="J142" s="26">
        <f t="shared" si="84"/>
        <v>0</v>
      </c>
      <c r="K142" s="26">
        <v>0</v>
      </c>
      <c r="L142" s="26">
        <v>0</v>
      </c>
      <c r="M142" s="26">
        <v>0</v>
      </c>
      <c r="N142" s="26">
        <v>0</v>
      </c>
    </row>
    <row r="143" spans="1:14" ht="31.5" hidden="1" x14ac:dyDescent="0.25">
      <c r="A143" s="27" t="s">
        <v>115</v>
      </c>
      <c r="B143" s="39" t="s">
        <v>228</v>
      </c>
      <c r="C143" s="46">
        <f t="shared" si="83"/>
        <v>34000</v>
      </c>
      <c r="D143" s="26">
        <v>34000</v>
      </c>
      <c r="E143" s="26">
        <v>0</v>
      </c>
      <c r="F143" s="26">
        <v>0</v>
      </c>
      <c r="G143" s="26">
        <v>0</v>
      </c>
      <c r="H143" s="26">
        <f t="shared" si="81"/>
        <v>0</v>
      </c>
      <c r="I143" s="59"/>
      <c r="J143" s="26">
        <f t="shared" si="84"/>
        <v>0</v>
      </c>
      <c r="K143" s="26">
        <v>0</v>
      </c>
      <c r="L143" s="26">
        <v>0</v>
      </c>
      <c r="M143" s="26">
        <v>0</v>
      </c>
      <c r="N143" s="26">
        <v>0</v>
      </c>
    </row>
    <row r="144" spans="1:14" ht="47.25" hidden="1" x14ac:dyDescent="0.25">
      <c r="A144" s="27" t="s">
        <v>116</v>
      </c>
      <c r="B144" s="39" t="s">
        <v>229</v>
      </c>
      <c r="C144" s="46">
        <f t="shared" si="83"/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f t="shared" si="81"/>
        <v>0</v>
      </c>
      <c r="I144" s="27"/>
      <c r="J144" s="26">
        <f t="shared" si="84"/>
        <v>0</v>
      </c>
      <c r="K144" s="26">
        <v>0</v>
      </c>
      <c r="L144" s="26">
        <v>0</v>
      </c>
      <c r="M144" s="26">
        <v>0</v>
      </c>
      <c r="N144" s="26">
        <v>0</v>
      </c>
    </row>
    <row r="145" spans="1:14" ht="47.25" hidden="1" x14ac:dyDescent="0.25">
      <c r="A145" s="27" t="s">
        <v>117</v>
      </c>
      <c r="B145" s="39" t="s">
        <v>230</v>
      </c>
      <c r="C145" s="46">
        <f t="shared" si="83"/>
        <v>170</v>
      </c>
      <c r="D145" s="26">
        <v>170</v>
      </c>
      <c r="E145" s="26">
        <v>0</v>
      </c>
      <c r="F145" s="26">
        <v>0</v>
      </c>
      <c r="G145" s="26">
        <v>0</v>
      </c>
      <c r="H145" s="26">
        <f t="shared" si="81"/>
        <v>67.2</v>
      </c>
      <c r="I145" s="27"/>
      <c r="J145" s="26">
        <f t="shared" si="84"/>
        <v>67.2</v>
      </c>
      <c r="K145" s="26">
        <v>67.2</v>
      </c>
      <c r="L145" s="26">
        <v>0</v>
      </c>
      <c r="M145" s="26">
        <v>0</v>
      </c>
      <c r="N145" s="26">
        <v>0</v>
      </c>
    </row>
    <row r="146" spans="1:14" ht="63" hidden="1" x14ac:dyDescent="0.25">
      <c r="A146" s="27" t="s">
        <v>215</v>
      </c>
      <c r="B146" s="39" t="s">
        <v>231</v>
      </c>
      <c r="C146" s="46">
        <f t="shared" si="83"/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f t="shared" si="81"/>
        <v>0</v>
      </c>
      <c r="I146" s="59"/>
      <c r="J146" s="26">
        <f t="shared" si="84"/>
        <v>0</v>
      </c>
      <c r="K146" s="26">
        <v>0</v>
      </c>
      <c r="L146" s="26">
        <v>0</v>
      </c>
      <c r="M146" s="26">
        <v>0</v>
      </c>
      <c r="N146" s="26">
        <v>0</v>
      </c>
    </row>
    <row r="147" spans="1:14" ht="47.25" hidden="1" x14ac:dyDescent="0.25">
      <c r="A147" s="27" t="s">
        <v>217</v>
      </c>
      <c r="B147" s="39" t="s">
        <v>232</v>
      </c>
      <c r="C147" s="46">
        <f t="shared" si="83"/>
        <v>15151.52</v>
      </c>
      <c r="D147" s="26">
        <v>3151.52</v>
      </c>
      <c r="E147" s="26">
        <v>0</v>
      </c>
      <c r="F147" s="26">
        <v>12000</v>
      </c>
      <c r="G147" s="26">
        <v>0</v>
      </c>
      <c r="H147" s="26">
        <f t="shared" si="81"/>
        <v>0</v>
      </c>
      <c r="I147" s="59"/>
      <c r="J147" s="26">
        <f t="shared" si="84"/>
        <v>0</v>
      </c>
      <c r="K147" s="26">
        <v>0</v>
      </c>
      <c r="L147" s="26">
        <v>0</v>
      </c>
      <c r="M147" s="26">
        <v>0</v>
      </c>
      <c r="N147" s="26">
        <v>0</v>
      </c>
    </row>
    <row r="148" spans="1:14" ht="15.75" hidden="1" customHeight="1" x14ac:dyDescent="0.25">
      <c r="A148" s="66" t="s">
        <v>118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8"/>
    </row>
    <row r="149" spans="1:14" ht="63" hidden="1" x14ac:dyDescent="0.25">
      <c r="A149" s="41" t="s">
        <v>49</v>
      </c>
      <c r="B149" s="42" t="s">
        <v>119</v>
      </c>
      <c r="C149" s="58">
        <f>C150+C151+C152</f>
        <v>9735</v>
      </c>
      <c r="D149" s="58">
        <f t="shared" ref="D149:G149" si="85">D150+D151</f>
        <v>9235</v>
      </c>
      <c r="E149" s="58">
        <f t="shared" si="85"/>
        <v>0</v>
      </c>
      <c r="F149" s="58">
        <f>F152+F150+F151</f>
        <v>500</v>
      </c>
      <c r="G149" s="58">
        <f t="shared" si="85"/>
        <v>0</v>
      </c>
      <c r="H149" s="37">
        <f t="shared" si="81"/>
        <v>0</v>
      </c>
      <c r="I149" s="27"/>
      <c r="J149" s="37">
        <f t="shared" ref="J149:J152" si="86">K149+L149+M149+N149</f>
        <v>0</v>
      </c>
      <c r="K149" s="37">
        <v>0</v>
      </c>
      <c r="L149" s="37">
        <v>0</v>
      </c>
      <c r="M149" s="37">
        <v>0</v>
      </c>
      <c r="N149" s="37">
        <v>0</v>
      </c>
    </row>
    <row r="150" spans="1:14" ht="63" hidden="1" x14ac:dyDescent="0.25">
      <c r="A150" s="27" t="s">
        <v>7</v>
      </c>
      <c r="B150" s="39" t="s">
        <v>120</v>
      </c>
      <c r="C150" s="26">
        <f>D150+E150+F150+G150</f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f t="shared" si="81"/>
        <v>0</v>
      </c>
      <c r="I150" s="27"/>
      <c r="J150" s="26">
        <f t="shared" si="86"/>
        <v>0</v>
      </c>
      <c r="K150" s="26">
        <v>0</v>
      </c>
      <c r="L150" s="26">
        <v>0</v>
      </c>
      <c r="M150" s="26">
        <v>0</v>
      </c>
      <c r="N150" s="26">
        <v>0</v>
      </c>
    </row>
    <row r="151" spans="1:14" ht="31.5" hidden="1" x14ac:dyDescent="0.25">
      <c r="A151" s="27" t="s">
        <v>8</v>
      </c>
      <c r="B151" s="39" t="s">
        <v>121</v>
      </c>
      <c r="C151" s="26">
        <f>D151+E151+F151+G151</f>
        <v>9235</v>
      </c>
      <c r="D151" s="26">
        <v>9235</v>
      </c>
      <c r="E151" s="26">
        <v>0</v>
      </c>
      <c r="F151" s="26">
        <v>0</v>
      </c>
      <c r="G151" s="26">
        <v>0</v>
      </c>
      <c r="H151" s="26">
        <f t="shared" si="81"/>
        <v>0</v>
      </c>
      <c r="I151" s="27"/>
      <c r="J151" s="26">
        <f t="shared" si="86"/>
        <v>0</v>
      </c>
      <c r="K151" s="26">
        <v>0</v>
      </c>
      <c r="L151" s="26">
        <v>0</v>
      </c>
      <c r="M151" s="26">
        <v>0</v>
      </c>
      <c r="N151" s="26">
        <v>0</v>
      </c>
    </row>
    <row r="152" spans="1:14" ht="47.25" hidden="1" x14ac:dyDescent="0.25">
      <c r="A152" s="27" t="s">
        <v>9</v>
      </c>
      <c r="B152" s="39" t="s">
        <v>233</v>
      </c>
      <c r="C152" s="26">
        <f>D152+E152+F152+G152</f>
        <v>500</v>
      </c>
      <c r="D152" s="26">
        <v>0</v>
      </c>
      <c r="E152" s="26">
        <v>0</v>
      </c>
      <c r="F152" s="26">
        <v>500</v>
      </c>
      <c r="G152" s="26">
        <v>0</v>
      </c>
      <c r="H152" s="26">
        <f t="shared" si="81"/>
        <v>0</v>
      </c>
      <c r="I152" s="27"/>
      <c r="J152" s="26">
        <f t="shared" si="86"/>
        <v>0</v>
      </c>
      <c r="K152" s="26">
        <v>0</v>
      </c>
      <c r="L152" s="26">
        <v>0</v>
      </c>
      <c r="M152" s="26">
        <v>0</v>
      </c>
      <c r="N152" s="26">
        <v>0</v>
      </c>
    </row>
    <row r="153" spans="1:14" ht="15.75" hidden="1" customHeight="1" x14ac:dyDescent="0.25">
      <c r="A153" s="66" t="s">
        <v>122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8"/>
    </row>
    <row r="154" spans="1:14" ht="47.25" hidden="1" x14ac:dyDescent="0.25">
      <c r="A154" s="41" t="s">
        <v>82</v>
      </c>
      <c r="B154" s="42" t="s">
        <v>123</v>
      </c>
      <c r="C154" s="37">
        <f>C155</f>
        <v>0</v>
      </c>
      <c r="D154" s="37">
        <f t="shared" ref="D154:G154" si="87">D155</f>
        <v>0</v>
      </c>
      <c r="E154" s="37">
        <f t="shared" si="87"/>
        <v>0</v>
      </c>
      <c r="F154" s="37">
        <f t="shared" si="87"/>
        <v>0</v>
      </c>
      <c r="G154" s="37">
        <f t="shared" si="87"/>
        <v>0</v>
      </c>
      <c r="H154" s="37">
        <f t="shared" si="81"/>
        <v>0</v>
      </c>
      <c r="I154" s="59"/>
      <c r="J154" s="37">
        <f t="shared" ref="J154:J155" si="88">K154+L154+M154+N154</f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1:14" ht="47.25" hidden="1" x14ac:dyDescent="0.25">
      <c r="A155" s="27" t="s">
        <v>18</v>
      </c>
      <c r="B155" s="39" t="s">
        <v>124</v>
      </c>
      <c r="C155" s="26">
        <f>D155+E155+F155+G155</f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f t="shared" si="81"/>
        <v>0</v>
      </c>
      <c r="I155" s="59"/>
      <c r="J155" s="26">
        <f t="shared" si="88"/>
        <v>0</v>
      </c>
      <c r="K155" s="26">
        <v>0</v>
      </c>
      <c r="L155" s="26">
        <v>0</v>
      </c>
      <c r="M155" s="26">
        <v>0</v>
      </c>
      <c r="N155" s="26">
        <v>0</v>
      </c>
    </row>
    <row r="156" spans="1:14" ht="47.25" x14ac:dyDescent="0.25">
      <c r="A156" s="44">
        <v>9</v>
      </c>
      <c r="B156" s="31" t="s">
        <v>35</v>
      </c>
      <c r="C156" s="16">
        <f>C158+C162+C165</f>
        <v>11837</v>
      </c>
      <c r="D156" s="16">
        <f t="shared" ref="D156:G156" si="89">D158+D162+D165</f>
        <v>11837</v>
      </c>
      <c r="E156" s="16">
        <f t="shared" si="89"/>
        <v>0</v>
      </c>
      <c r="F156" s="16">
        <f t="shared" si="89"/>
        <v>0</v>
      </c>
      <c r="G156" s="16">
        <f t="shared" si="89"/>
        <v>0</v>
      </c>
      <c r="H156" s="16">
        <f>H160+H162+H165</f>
        <v>6391.25</v>
      </c>
      <c r="I156" s="33" t="s">
        <v>186</v>
      </c>
      <c r="J156" s="16">
        <f>J158+J162+J165</f>
        <v>5747.8</v>
      </c>
      <c r="K156" s="16">
        <f t="shared" ref="K156:N156" si="90">K158+K162+K165</f>
        <v>5747.8</v>
      </c>
      <c r="L156" s="16">
        <f t="shared" si="90"/>
        <v>0</v>
      </c>
      <c r="M156" s="16">
        <f t="shared" si="90"/>
        <v>0</v>
      </c>
      <c r="N156" s="16">
        <f t="shared" si="90"/>
        <v>0</v>
      </c>
    </row>
    <row r="157" spans="1:14" ht="15.75" hidden="1" customHeight="1" x14ac:dyDescent="0.25">
      <c r="A157" s="66" t="s">
        <v>125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8"/>
    </row>
    <row r="158" spans="1:14" ht="47.25" hidden="1" x14ac:dyDescent="0.25">
      <c r="A158" s="41" t="s">
        <v>60</v>
      </c>
      <c r="B158" s="42" t="s">
        <v>126</v>
      </c>
      <c r="C158" s="58">
        <f>C159+C160</f>
        <v>650</v>
      </c>
      <c r="D158" s="58">
        <f t="shared" ref="D158:G158" si="91">D159+D160</f>
        <v>650</v>
      </c>
      <c r="E158" s="58">
        <f t="shared" si="91"/>
        <v>0</v>
      </c>
      <c r="F158" s="58">
        <f t="shared" si="91"/>
        <v>0</v>
      </c>
      <c r="G158" s="58">
        <f t="shared" si="91"/>
        <v>0</v>
      </c>
      <c r="H158" s="37">
        <f>H160</f>
        <v>643.45000000000005</v>
      </c>
      <c r="I158" s="41"/>
      <c r="J158" s="37">
        <f t="shared" ref="H158:J160" si="92">K158+L158+M158+N158</f>
        <v>0</v>
      </c>
      <c r="K158" s="37">
        <v>0</v>
      </c>
      <c r="L158" s="37">
        <v>0</v>
      </c>
      <c r="M158" s="37">
        <v>0</v>
      </c>
      <c r="N158" s="37">
        <v>0</v>
      </c>
    </row>
    <row r="159" spans="1:14" ht="47.25" hidden="1" x14ac:dyDescent="0.25">
      <c r="A159" s="27" t="s">
        <v>2</v>
      </c>
      <c r="B159" s="39" t="s">
        <v>127</v>
      </c>
      <c r="C159" s="26">
        <f>D159+E159+F159+G159</f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f t="shared" si="92"/>
        <v>0</v>
      </c>
      <c r="I159" s="27"/>
      <c r="J159" s="26">
        <f t="shared" si="92"/>
        <v>0</v>
      </c>
      <c r="K159" s="26">
        <v>0</v>
      </c>
      <c r="L159" s="26">
        <v>0</v>
      </c>
      <c r="M159" s="26">
        <v>0</v>
      </c>
      <c r="N159" s="26">
        <v>0</v>
      </c>
    </row>
    <row r="160" spans="1:14" ht="31.5" hidden="1" x14ac:dyDescent="0.25">
      <c r="A160" s="27" t="s">
        <v>3</v>
      </c>
      <c r="B160" s="39" t="s">
        <v>234</v>
      </c>
      <c r="C160" s="26">
        <f>D160+E160+F160+G160</f>
        <v>650</v>
      </c>
      <c r="D160" s="26">
        <v>650</v>
      </c>
      <c r="E160" s="26">
        <v>0</v>
      </c>
      <c r="F160" s="26">
        <v>0</v>
      </c>
      <c r="G160" s="26">
        <v>0</v>
      </c>
      <c r="H160" s="26">
        <v>643.45000000000005</v>
      </c>
      <c r="I160" s="27"/>
      <c r="J160" s="26">
        <f t="shared" si="92"/>
        <v>0</v>
      </c>
      <c r="K160" s="26">
        <v>0</v>
      </c>
      <c r="L160" s="26">
        <v>0</v>
      </c>
      <c r="M160" s="26">
        <v>0</v>
      </c>
      <c r="N160" s="26">
        <v>0</v>
      </c>
    </row>
    <row r="161" spans="1:14" ht="15.75" hidden="1" customHeight="1" x14ac:dyDescent="0.25">
      <c r="A161" s="66" t="s">
        <v>128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ht="31.5" hidden="1" x14ac:dyDescent="0.25">
      <c r="A162" s="27">
        <v>2</v>
      </c>
      <c r="B162" s="42" t="s">
        <v>129</v>
      </c>
      <c r="C162" s="37">
        <f>C163</f>
        <v>11062</v>
      </c>
      <c r="D162" s="37">
        <f t="shared" ref="D162:G162" si="93">D163</f>
        <v>11062</v>
      </c>
      <c r="E162" s="37">
        <f t="shared" si="93"/>
        <v>0</v>
      </c>
      <c r="F162" s="37">
        <f t="shared" si="93"/>
        <v>0</v>
      </c>
      <c r="G162" s="37">
        <f t="shared" si="93"/>
        <v>0</v>
      </c>
      <c r="H162" s="37">
        <f>J162</f>
        <v>5685.3</v>
      </c>
      <c r="I162" s="60"/>
      <c r="J162" s="37">
        <f t="shared" ref="J162:J163" si="94">K162+L162+M162+N162</f>
        <v>5685.3</v>
      </c>
      <c r="K162" s="37">
        <f>K163</f>
        <v>5685.3</v>
      </c>
      <c r="L162" s="37">
        <v>0</v>
      </c>
      <c r="M162" s="37">
        <v>0</v>
      </c>
      <c r="N162" s="37">
        <v>0</v>
      </c>
    </row>
    <row r="163" spans="1:14" ht="47.25" hidden="1" x14ac:dyDescent="0.25">
      <c r="A163" s="27" t="s">
        <v>7</v>
      </c>
      <c r="B163" s="39" t="s">
        <v>22</v>
      </c>
      <c r="C163" s="26">
        <f>D163+E163+F163+G163</f>
        <v>11062</v>
      </c>
      <c r="D163" s="26">
        <v>11062</v>
      </c>
      <c r="E163" s="26">
        <v>0</v>
      </c>
      <c r="F163" s="26">
        <v>0</v>
      </c>
      <c r="G163" s="26">
        <v>0</v>
      </c>
      <c r="H163" s="26">
        <f>J163</f>
        <v>5685.3</v>
      </c>
      <c r="I163" s="60"/>
      <c r="J163" s="26">
        <f t="shared" si="94"/>
        <v>5685.3</v>
      </c>
      <c r="K163" s="26">
        <v>5685.3</v>
      </c>
      <c r="L163" s="26">
        <v>0</v>
      </c>
      <c r="M163" s="26">
        <v>0</v>
      </c>
      <c r="N163" s="26">
        <v>0</v>
      </c>
    </row>
    <row r="164" spans="1:14" ht="15.75" hidden="1" customHeight="1" x14ac:dyDescent="0.25">
      <c r="A164" s="66" t="s">
        <v>130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8"/>
    </row>
    <row r="165" spans="1:14" ht="47.25" hidden="1" x14ac:dyDescent="0.25">
      <c r="A165" s="41" t="s">
        <v>82</v>
      </c>
      <c r="B165" s="36" t="s">
        <v>131</v>
      </c>
      <c r="C165" s="37">
        <f>C166</f>
        <v>125</v>
      </c>
      <c r="D165" s="37">
        <f t="shared" ref="D165:G165" si="95">D166</f>
        <v>125</v>
      </c>
      <c r="E165" s="37">
        <f t="shared" si="95"/>
        <v>0</v>
      </c>
      <c r="F165" s="37">
        <f t="shared" si="95"/>
        <v>0</v>
      </c>
      <c r="G165" s="37">
        <f t="shared" si="95"/>
        <v>0</v>
      </c>
      <c r="H165" s="26">
        <f>J165</f>
        <v>62.5</v>
      </c>
      <c r="I165" s="60"/>
      <c r="J165" s="37">
        <f>K165</f>
        <v>62.5</v>
      </c>
      <c r="K165" s="37">
        <f>K166</f>
        <v>62.5</v>
      </c>
      <c r="L165" s="37">
        <v>0</v>
      </c>
      <c r="M165" s="37">
        <v>0</v>
      </c>
      <c r="N165" s="37">
        <v>0</v>
      </c>
    </row>
    <row r="166" spans="1:14" ht="78.75" hidden="1" x14ac:dyDescent="0.25">
      <c r="A166" s="27" t="s">
        <v>18</v>
      </c>
      <c r="B166" s="39" t="s">
        <v>44</v>
      </c>
      <c r="C166" s="26">
        <f>D166</f>
        <v>125</v>
      </c>
      <c r="D166" s="26">
        <v>125</v>
      </c>
      <c r="E166" s="26">
        <v>0</v>
      </c>
      <c r="F166" s="26">
        <v>0</v>
      </c>
      <c r="G166" s="26">
        <v>0</v>
      </c>
      <c r="H166" s="26">
        <f>J166</f>
        <v>62.5</v>
      </c>
      <c r="I166" s="60"/>
      <c r="J166" s="26">
        <f>K166</f>
        <v>62.5</v>
      </c>
      <c r="K166" s="26">
        <f>62.5</f>
        <v>62.5</v>
      </c>
      <c r="L166" s="26">
        <v>0</v>
      </c>
      <c r="M166" s="26">
        <v>0</v>
      </c>
      <c r="N166" s="26">
        <v>0</v>
      </c>
    </row>
    <row r="167" spans="1:14" ht="47.25" x14ac:dyDescent="0.25">
      <c r="A167" s="44">
        <v>10</v>
      </c>
      <c r="B167" s="31" t="s">
        <v>34</v>
      </c>
      <c r="C167" s="16">
        <f>C169+C176+C173</f>
        <v>38183.453000000001</v>
      </c>
      <c r="D167" s="16">
        <f>D169+D176+D173</f>
        <v>38183.453000000001</v>
      </c>
      <c r="E167" s="16">
        <f t="shared" ref="E167:G167" si="96">E169+E176</f>
        <v>0</v>
      </c>
      <c r="F167" s="16">
        <f t="shared" si="96"/>
        <v>0</v>
      </c>
      <c r="G167" s="16">
        <f t="shared" si="96"/>
        <v>0</v>
      </c>
      <c r="H167" s="16">
        <f>J167</f>
        <v>12711.3</v>
      </c>
      <c r="I167" s="33" t="s">
        <v>186</v>
      </c>
      <c r="J167" s="16">
        <f>J169+J173+J176</f>
        <v>12711.3</v>
      </c>
      <c r="K167" s="16">
        <f t="shared" ref="K167:N167" si="97">K169+K173+K176</f>
        <v>12711.3</v>
      </c>
      <c r="L167" s="16">
        <f t="shared" si="97"/>
        <v>0</v>
      </c>
      <c r="M167" s="16">
        <f t="shared" si="97"/>
        <v>0</v>
      </c>
      <c r="N167" s="16">
        <f t="shared" si="97"/>
        <v>0</v>
      </c>
    </row>
    <row r="168" spans="1:14" ht="15.75" hidden="1" customHeight="1" x14ac:dyDescent="0.25">
      <c r="A168" s="69" t="s">
        <v>179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1"/>
    </row>
    <row r="169" spans="1:14" ht="157.5" hidden="1" x14ac:dyDescent="0.25">
      <c r="A169" s="27">
        <v>1</v>
      </c>
      <c r="B169" s="36" t="s">
        <v>180</v>
      </c>
      <c r="C169" s="37">
        <f>C170+C171</f>
        <v>35919.707000000002</v>
      </c>
      <c r="D169" s="37">
        <f t="shared" ref="D169:G169" si="98">D170+D171</f>
        <v>35919.707000000002</v>
      </c>
      <c r="E169" s="37">
        <f t="shared" si="98"/>
        <v>0</v>
      </c>
      <c r="F169" s="37">
        <f t="shared" si="98"/>
        <v>0</v>
      </c>
      <c r="G169" s="37">
        <f t="shared" si="98"/>
        <v>0</v>
      </c>
      <c r="H169" s="37">
        <f>J169</f>
        <v>12674.4</v>
      </c>
      <c r="I169" s="26"/>
      <c r="J169" s="37">
        <f>K169+L169+M169+N169</f>
        <v>12674.4</v>
      </c>
      <c r="K169" s="37">
        <f>K170+K171</f>
        <v>12674.4</v>
      </c>
      <c r="L169" s="37">
        <f t="shared" ref="L169:N169" si="99">L170+L171</f>
        <v>0</v>
      </c>
      <c r="M169" s="37">
        <f t="shared" si="99"/>
        <v>0</v>
      </c>
      <c r="N169" s="37">
        <f t="shared" si="99"/>
        <v>0</v>
      </c>
    </row>
    <row r="170" spans="1:14" ht="78.75" hidden="1" x14ac:dyDescent="0.25">
      <c r="A170" s="27" t="s">
        <v>2</v>
      </c>
      <c r="B170" s="39" t="s">
        <v>181</v>
      </c>
      <c r="C170" s="26">
        <v>1400</v>
      </c>
      <c r="D170" s="26">
        <v>1400</v>
      </c>
      <c r="E170" s="26">
        <v>0</v>
      </c>
      <c r="F170" s="26">
        <v>0</v>
      </c>
      <c r="G170" s="26">
        <v>0</v>
      </c>
      <c r="H170" s="26">
        <f>J170</f>
        <v>526.9</v>
      </c>
      <c r="I170" s="26"/>
      <c r="J170" s="26">
        <f>K170+L170+M170+N170</f>
        <v>526.9</v>
      </c>
      <c r="K170" s="26">
        <v>526.9</v>
      </c>
      <c r="L170" s="26">
        <v>0</v>
      </c>
      <c r="M170" s="26">
        <v>0</v>
      </c>
      <c r="N170" s="26">
        <v>0</v>
      </c>
    </row>
    <row r="171" spans="1:14" ht="31.5" hidden="1" x14ac:dyDescent="0.25">
      <c r="A171" s="27" t="s">
        <v>3</v>
      </c>
      <c r="B171" s="39" t="s">
        <v>146</v>
      </c>
      <c r="C171" s="26">
        <f>D171</f>
        <v>34519.707000000002</v>
      </c>
      <c r="D171" s="26">
        <v>34519.707000000002</v>
      </c>
      <c r="E171" s="26">
        <v>0</v>
      </c>
      <c r="F171" s="26">
        <v>0</v>
      </c>
      <c r="G171" s="26">
        <v>0</v>
      </c>
      <c r="H171" s="26">
        <f>J171</f>
        <v>12147.5</v>
      </c>
      <c r="I171" s="26"/>
      <c r="J171" s="26">
        <f>K171+M171+L171+N171</f>
        <v>12147.5</v>
      </c>
      <c r="K171" s="26">
        <v>12147.5</v>
      </c>
      <c r="L171" s="26">
        <v>0</v>
      </c>
      <c r="M171" s="26">
        <v>0</v>
      </c>
      <c r="N171" s="26">
        <v>0</v>
      </c>
    </row>
    <row r="172" spans="1:14" ht="15.75" hidden="1" customHeight="1" x14ac:dyDescent="0.25">
      <c r="A172" s="69" t="s">
        <v>235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1"/>
    </row>
    <row r="173" spans="1:14" ht="63" hidden="1" x14ac:dyDescent="0.25">
      <c r="A173" s="27">
        <v>2</v>
      </c>
      <c r="B173" s="42" t="s">
        <v>236</v>
      </c>
      <c r="C173" s="37">
        <f>C174</f>
        <v>2009.7460000000001</v>
      </c>
      <c r="D173" s="37">
        <f t="shared" ref="D173:G176" si="100">D174</f>
        <v>2009.7460000000001</v>
      </c>
      <c r="E173" s="37">
        <f t="shared" si="100"/>
        <v>0</v>
      </c>
      <c r="F173" s="37">
        <f t="shared" si="100"/>
        <v>0</v>
      </c>
      <c r="G173" s="37">
        <f t="shared" si="100"/>
        <v>0</v>
      </c>
      <c r="H173" s="37">
        <f>J173</f>
        <v>0</v>
      </c>
      <c r="I173" s="26"/>
      <c r="J173" s="37">
        <f>K173+L173+M173+N173</f>
        <v>0</v>
      </c>
      <c r="K173" s="37">
        <f>K174</f>
        <v>0</v>
      </c>
      <c r="L173" s="37">
        <f>L174</f>
        <v>0</v>
      </c>
      <c r="M173" s="37">
        <f>M174</f>
        <v>0</v>
      </c>
      <c r="N173" s="37">
        <f>N174</f>
        <v>0</v>
      </c>
    </row>
    <row r="174" spans="1:14" ht="31.5" hidden="1" x14ac:dyDescent="0.25">
      <c r="A174" s="27" t="s">
        <v>237</v>
      </c>
      <c r="B174" s="39" t="s">
        <v>238</v>
      </c>
      <c r="C174" s="26">
        <v>2009.7460000000001</v>
      </c>
      <c r="D174" s="26">
        <v>2009.7460000000001</v>
      </c>
      <c r="E174" s="26">
        <v>0</v>
      </c>
      <c r="F174" s="26">
        <v>0</v>
      </c>
      <c r="G174" s="26">
        <v>0</v>
      </c>
      <c r="H174" s="26">
        <f>J174</f>
        <v>0</v>
      </c>
      <c r="I174" s="26"/>
      <c r="J174" s="26">
        <v>0</v>
      </c>
      <c r="K174" s="26">
        <v>0</v>
      </c>
      <c r="L174" s="26">
        <v>0</v>
      </c>
      <c r="M174" s="26">
        <v>0</v>
      </c>
      <c r="N174" s="26">
        <v>0</v>
      </c>
    </row>
    <row r="175" spans="1:14" ht="15.75" hidden="1" customHeight="1" x14ac:dyDescent="0.25">
      <c r="A175" s="69" t="s">
        <v>182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1"/>
    </row>
    <row r="176" spans="1:14" ht="78.75" hidden="1" x14ac:dyDescent="0.25">
      <c r="A176" s="27">
        <v>3</v>
      </c>
      <c r="B176" s="41" t="s">
        <v>183</v>
      </c>
      <c r="C176" s="37">
        <f>C177</f>
        <v>254</v>
      </c>
      <c r="D176" s="37">
        <f t="shared" si="100"/>
        <v>254</v>
      </c>
      <c r="E176" s="37">
        <f t="shared" si="100"/>
        <v>0</v>
      </c>
      <c r="F176" s="37">
        <f t="shared" si="100"/>
        <v>0</v>
      </c>
      <c r="G176" s="37">
        <f t="shared" si="100"/>
        <v>0</v>
      </c>
      <c r="H176" s="37">
        <f>J176</f>
        <v>36.9</v>
      </c>
      <c r="I176" s="26"/>
      <c r="J176" s="37">
        <f>K176+L176+M176+N176</f>
        <v>36.9</v>
      </c>
      <c r="K176" s="37">
        <f>K177</f>
        <v>36.9</v>
      </c>
      <c r="L176" s="26">
        <v>0</v>
      </c>
      <c r="M176" s="26">
        <v>0</v>
      </c>
      <c r="N176" s="26">
        <v>0</v>
      </c>
    </row>
    <row r="177" spans="1:14" ht="47.25" hidden="1" x14ac:dyDescent="0.25">
      <c r="A177" s="27" t="s">
        <v>18</v>
      </c>
      <c r="B177" s="39" t="s">
        <v>184</v>
      </c>
      <c r="C177" s="26">
        <v>254</v>
      </c>
      <c r="D177" s="26">
        <v>254</v>
      </c>
      <c r="E177" s="26">
        <v>0</v>
      </c>
      <c r="F177" s="26">
        <v>0</v>
      </c>
      <c r="G177" s="26">
        <v>0</v>
      </c>
      <c r="H177" s="26">
        <f>J177</f>
        <v>36.9</v>
      </c>
      <c r="I177" s="26"/>
      <c r="J177" s="26">
        <f>K177</f>
        <v>36.9</v>
      </c>
      <c r="K177" s="26">
        <v>36.9</v>
      </c>
      <c r="L177" s="26">
        <v>0</v>
      </c>
      <c r="M177" s="26">
        <v>0</v>
      </c>
      <c r="N177" s="26">
        <v>0</v>
      </c>
    </row>
    <row r="178" spans="1:14" ht="42.75" x14ac:dyDescent="0.25">
      <c r="A178" s="44">
        <v>11</v>
      </c>
      <c r="B178" s="31" t="s">
        <v>33</v>
      </c>
      <c r="C178" s="16">
        <f>C180+C184+C187</f>
        <v>23537.4</v>
      </c>
      <c r="D178" s="16">
        <f>D180+D184+D187</f>
        <v>23537.4</v>
      </c>
      <c r="E178" s="16">
        <f>E180+E184+E187</f>
        <v>0</v>
      </c>
      <c r="F178" s="16">
        <f>F180+F184+F187</f>
        <v>0</v>
      </c>
      <c r="G178" s="16">
        <f>G180+G184+G187</f>
        <v>0</v>
      </c>
      <c r="H178" s="16">
        <f>J178</f>
        <v>9040.6000000000022</v>
      </c>
      <c r="I178" s="33" t="s">
        <v>186</v>
      </c>
      <c r="J178" s="16">
        <f>K178</f>
        <v>9040.6000000000022</v>
      </c>
      <c r="K178" s="16">
        <f>K180+K184+K187</f>
        <v>9040.6000000000022</v>
      </c>
      <c r="L178" s="16">
        <f t="shared" ref="L178:N178" si="101">L180+L184+L187</f>
        <v>0</v>
      </c>
      <c r="M178" s="16">
        <f t="shared" si="101"/>
        <v>0</v>
      </c>
      <c r="N178" s="16">
        <f t="shared" si="101"/>
        <v>0</v>
      </c>
    </row>
    <row r="179" spans="1:14" ht="15.75" hidden="1" customHeight="1" x14ac:dyDescent="0.25">
      <c r="A179" s="66" t="s">
        <v>143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/>
    </row>
    <row r="180" spans="1:14" ht="94.5" hidden="1" x14ac:dyDescent="0.25">
      <c r="A180" s="41" t="s">
        <v>60</v>
      </c>
      <c r="B180" s="36" t="s">
        <v>144</v>
      </c>
      <c r="C180" s="37">
        <f>C181+C182</f>
        <v>23452.400000000001</v>
      </c>
      <c r="D180" s="37">
        <f t="shared" ref="D180:G180" si="102">D181+D182</f>
        <v>23452.400000000001</v>
      </c>
      <c r="E180" s="37">
        <f t="shared" si="102"/>
        <v>0</v>
      </c>
      <c r="F180" s="37">
        <f t="shared" si="102"/>
        <v>0</v>
      </c>
      <c r="G180" s="37">
        <f t="shared" si="102"/>
        <v>0</v>
      </c>
      <c r="H180" s="37">
        <f>J180</f>
        <v>8968.9000000000015</v>
      </c>
      <c r="I180" s="37"/>
      <c r="J180" s="37">
        <f>J181+J182</f>
        <v>8968.9000000000015</v>
      </c>
      <c r="K180" s="37">
        <f>K181+K182</f>
        <v>8968.9000000000015</v>
      </c>
      <c r="L180" s="37">
        <f t="shared" ref="L180:N180" si="103">L181+L182</f>
        <v>0</v>
      </c>
      <c r="M180" s="37">
        <f t="shared" si="103"/>
        <v>0</v>
      </c>
      <c r="N180" s="37">
        <f t="shared" si="103"/>
        <v>0</v>
      </c>
    </row>
    <row r="181" spans="1:14" ht="31.5" hidden="1" x14ac:dyDescent="0.25">
      <c r="A181" s="27" t="s">
        <v>2</v>
      </c>
      <c r="B181" s="39" t="s">
        <v>145</v>
      </c>
      <c r="C181" s="26">
        <v>1500</v>
      </c>
      <c r="D181" s="26">
        <v>1500</v>
      </c>
      <c r="E181" s="26">
        <v>0</v>
      </c>
      <c r="F181" s="26">
        <v>0</v>
      </c>
      <c r="G181" s="26">
        <v>0</v>
      </c>
      <c r="H181" s="26">
        <f>J181</f>
        <v>728.2</v>
      </c>
      <c r="I181" s="26"/>
      <c r="J181" s="26">
        <f>K181</f>
        <v>728.2</v>
      </c>
      <c r="K181" s="26">
        <v>728.2</v>
      </c>
      <c r="L181" s="26">
        <v>0</v>
      </c>
      <c r="M181" s="26">
        <v>0</v>
      </c>
      <c r="N181" s="26">
        <v>0</v>
      </c>
    </row>
    <row r="182" spans="1:14" ht="31.5" hidden="1" x14ac:dyDescent="0.25">
      <c r="A182" s="27" t="s">
        <v>3</v>
      </c>
      <c r="B182" s="39" t="s">
        <v>146</v>
      </c>
      <c r="C182" s="26">
        <v>21952.400000000001</v>
      </c>
      <c r="D182" s="26">
        <v>21952.400000000001</v>
      </c>
      <c r="E182" s="26">
        <v>0</v>
      </c>
      <c r="F182" s="26">
        <v>0</v>
      </c>
      <c r="G182" s="26">
        <v>0</v>
      </c>
      <c r="H182" s="26">
        <f>J182</f>
        <v>8240.7000000000007</v>
      </c>
      <c r="I182" s="26"/>
      <c r="J182" s="26">
        <f>K182</f>
        <v>8240.7000000000007</v>
      </c>
      <c r="K182" s="26">
        <v>8240.7000000000007</v>
      </c>
      <c r="L182" s="26">
        <v>0</v>
      </c>
      <c r="M182" s="26">
        <v>0</v>
      </c>
      <c r="N182" s="26">
        <v>0</v>
      </c>
    </row>
    <row r="183" spans="1:14" ht="15.75" hidden="1" customHeight="1" x14ac:dyDescent="0.25">
      <c r="A183" s="69" t="s">
        <v>147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/>
    </row>
    <row r="184" spans="1:14" ht="63" hidden="1" x14ac:dyDescent="0.25">
      <c r="A184" s="41" t="s">
        <v>49</v>
      </c>
      <c r="B184" s="36" t="s">
        <v>148</v>
      </c>
      <c r="C184" s="37">
        <f>C185</f>
        <v>5</v>
      </c>
      <c r="D184" s="37">
        <f t="shared" ref="D184:G184" si="104">D185</f>
        <v>5</v>
      </c>
      <c r="E184" s="37">
        <f t="shared" si="104"/>
        <v>0</v>
      </c>
      <c r="F184" s="37">
        <f t="shared" si="104"/>
        <v>0</v>
      </c>
      <c r="G184" s="37">
        <f t="shared" si="104"/>
        <v>0</v>
      </c>
      <c r="H184" s="37">
        <v>0</v>
      </c>
      <c r="I184" s="37"/>
      <c r="J184" s="37">
        <v>0</v>
      </c>
      <c r="K184" s="37">
        <f t="shared" ref="K184:N184" si="105">K185</f>
        <v>0</v>
      </c>
      <c r="L184" s="37">
        <f t="shared" si="105"/>
        <v>0</v>
      </c>
      <c r="M184" s="37">
        <f t="shared" si="105"/>
        <v>0</v>
      </c>
      <c r="N184" s="37">
        <f t="shared" si="105"/>
        <v>0</v>
      </c>
    </row>
    <row r="185" spans="1:14" ht="31.5" hidden="1" x14ac:dyDescent="0.25">
      <c r="A185" s="27" t="s">
        <v>7</v>
      </c>
      <c r="B185" s="39" t="s">
        <v>149</v>
      </c>
      <c r="C185" s="26">
        <v>5</v>
      </c>
      <c r="D185" s="26">
        <v>5</v>
      </c>
      <c r="E185" s="26">
        <v>0</v>
      </c>
      <c r="F185" s="26">
        <v>0</v>
      </c>
      <c r="G185" s="26">
        <v>0</v>
      </c>
      <c r="H185" s="26">
        <v>0</v>
      </c>
      <c r="I185" s="27"/>
      <c r="J185" s="26">
        <v>0</v>
      </c>
      <c r="K185" s="26">
        <v>0</v>
      </c>
      <c r="L185" s="26">
        <v>0</v>
      </c>
      <c r="M185" s="26">
        <v>0</v>
      </c>
      <c r="N185" s="26">
        <v>0</v>
      </c>
    </row>
    <row r="186" spans="1:14" ht="15.75" hidden="1" customHeight="1" x14ac:dyDescent="0.25">
      <c r="A186" s="66" t="s">
        <v>150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8"/>
    </row>
    <row r="187" spans="1:14" ht="63" hidden="1" x14ac:dyDescent="0.25">
      <c r="A187" s="41">
        <v>3</v>
      </c>
      <c r="B187" s="36" t="s">
        <v>151</v>
      </c>
      <c r="C187" s="37">
        <f>C188</f>
        <v>80</v>
      </c>
      <c r="D187" s="37">
        <f t="shared" ref="D187:G187" si="106">D188</f>
        <v>80</v>
      </c>
      <c r="E187" s="37">
        <f t="shared" si="106"/>
        <v>0</v>
      </c>
      <c r="F187" s="37">
        <f t="shared" si="106"/>
        <v>0</v>
      </c>
      <c r="G187" s="37">
        <f t="shared" si="106"/>
        <v>0</v>
      </c>
      <c r="H187" s="37">
        <f>J187</f>
        <v>71.7</v>
      </c>
      <c r="I187" s="41"/>
      <c r="J187" s="37">
        <f>K187+L187+M187+N187</f>
        <v>71.7</v>
      </c>
      <c r="K187" s="37">
        <f>K188</f>
        <v>71.7</v>
      </c>
      <c r="L187" s="37">
        <f t="shared" ref="L187:N187" si="107">L188</f>
        <v>0</v>
      </c>
      <c r="M187" s="37">
        <f t="shared" si="107"/>
        <v>0</v>
      </c>
      <c r="N187" s="37">
        <f t="shared" si="107"/>
        <v>0</v>
      </c>
    </row>
    <row r="188" spans="1:14" ht="31.5" hidden="1" x14ac:dyDescent="0.25">
      <c r="A188" s="27" t="s">
        <v>18</v>
      </c>
      <c r="B188" s="39" t="s">
        <v>152</v>
      </c>
      <c r="C188" s="26">
        <v>80</v>
      </c>
      <c r="D188" s="26">
        <v>80</v>
      </c>
      <c r="E188" s="26">
        <v>0</v>
      </c>
      <c r="F188" s="26">
        <v>0</v>
      </c>
      <c r="G188" s="26">
        <v>0</v>
      </c>
      <c r="H188" s="26">
        <f>K188</f>
        <v>71.7</v>
      </c>
      <c r="I188" s="27"/>
      <c r="J188" s="26">
        <f>K188</f>
        <v>71.7</v>
      </c>
      <c r="K188" s="26">
        <v>71.7</v>
      </c>
      <c r="L188" s="26">
        <v>0</v>
      </c>
      <c r="M188" s="26">
        <v>0</v>
      </c>
      <c r="N188" s="26">
        <v>0</v>
      </c>
    </row>
    <row r="189" spans="1:14" ht="63" x14ac:dyDescent="0.25">
      <c r="A189" s="44">
        <v>12</v>
      </c>
      <c r="B189" s="31" t="s">
        <v>132</v>
      </c>
      <c r="C189" s="16">
        <f>C191+C195+C199</f>
        <v>57714.979999999996</v>
      </c>
      <c r="D189" s="16">
        <f>D191+D195+D199</f>
        <v>57714.979999999996</v>
      </c>
      <c r="E189" s="16">
        <f t="shared" ref="E189:G189" si="108">E191+E195+E199</f>
        <v>0</v>
      </c>
      <c r="F189" s="16">
        <f t="shared" si="108"/>
        <v>0</v>
      </c>
      <c r="G189" s="16">
        <f t="shared" si="108"/>
        <v>0</v>
      </c>
      <c r="H189" s="16">
        <f>H191+H195+H199</f>
        <v>12745.2</v>
      </c>
      <c r="I189" s="33" t="s">
        <v>186</v>
      </c>
      <c r="J189" s="16">
        <f>J191+J195+J199</f>
        <v>12405.2</v>
      </c>
      <c r="K189" s="16">
        <f>K191+K195+K199</f>
        <v>12405.2</v>
      </c>
      <c r="L189" s="16">
        <f t="shared" ref="L189:N189" si="109">L191+L195+L199</f>
        <v>0</v>
      </c>
      <c r="M189" s="16">
        <f t="shared" si="109"/>
        <v>0</v>
      </c>
      <c r="N189" s="16">
        <f t="shared" si="109"/>
        <v>0</v>
      </c>
    </row>
    <row r="190" spans="1:14" ht="15.75" hidden="1" customHeight="1" x14ac:dyDescent="0.25">
      <c r="A190" s="66" t="s">
        <v>133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8"/>
    </row>
    <row r="191" spans="1:14" ht="47.25" hidden="1" x14ac:dyDescent="0.25">
      <c r="A191" s="41" t="s">
        <v>60</v>
      </c>
      <c r="B191" s="36" t="s">
        <v>134</v>
      </c>
      <c r="C191" s="37">
        <f>C192+C193</f>
        <v>32920</v>
      </c>
      <c r="D191" s="37">
        <f t="shared" ref="D191:G191" si="110">D192+D193</f>
        <v>32920</v>
      </c>
      <c r="E191" s="37">
        <f t="shared" si="110"/>
        <v>0</v>
      </c>
      <c r="F191" s="37">
        <f t="shared" si="110"/>
        <v>0</v>
      </c>
      <c r="G191" s="37">
        <f t="shared" si="110"/>
        <v>0</v>
      </c>
      <c r="H191" s="37">
        <f>J191</f>
        <v>11140.2</v>
      </c>
      <c r="I191" s="60"/>
      <c r="J191" s="37">
        <f>J192+J193</f>
        <v>11140.2</v>
      </c>
      <c r="K191" s="37">
        <f>K192+K193</f>
        <v>11140.2</v>
      </c>
      <c r="L191" s="26">
        <v>0</v>
      </c>
      <c r="M191" s="26">
        <v>0</v>
      </c>
      <c r="N191" s="26">
        <v>0</v>
      </c>
    </row>
    <row r="192" spans="1:14" ht="31.5" hidden="1" x14ac:dyDescent="0.25">
      <c r="A192" s="27" t="s">
        <v>2</v>
      </c>
      <c r="B192" s="39" t="s">
        <v>135</v>
      </c>
      <c r="C192" s="26">
        <f t="shared" ref="C192:C193" si="111">D192+E192+F192+G192</f>
        <v>27820</v>
      </c>
      <c r="D192" s="26">
        <v>27820</v>
      </c>
      <c r="E192" s="26">
        <v>0</v>
      </c>
      <c r="F192" s="26">
        <v>0</v>
      </c>
      <c r="G192" s="26">
        <v>0</v>
      </c>
      <c r="H192" s="26">
        <f>J192</f>
        <v>11140.2</v>
      </c>
      <c r="I192" s="60"/>
      <c r="J192" s="26">
        <f>K192</f>
        <v>11140.2</v>
      </c>
      <c r="K192" s="26">
        <v>11140.2</v>
      </c>
      <c r="L192" s="26">
        <v>0</v>
      </c>
      <c r="M192" s="26">
        <v>0</v>
      </c>
      <c r="N192" s="26">
        <v>0</v>
      </c>
    </row>
    <row r="193" spans="1:14" ht="31.5" hidden="1" x14ac:dyDescent="0.25">
      <c r="A193" s="27" t="s">
        <v>3</v>
      </c>
      <c r="B193" s="39" t="s">
        <v>136</v>
      </c>
      <c r="C193" s="26">
        <f t="shared" si="111"/>
        <v>5100</v>
      </c>
      <c r="D193" s="26">
        <v>5100</v>
      </c>
      <c r="E193" s="26">
        <v>0</v>
      </c>
      <c r="F193" s="26">
        <v>0</v>
      </c>
      <c r="G193" s="26">
        <v>0</v>
      </c>
      <c r="H193" s="26">
        <f>J193</f>
        <v>0</v>
      </c>
      <c r="I193" s="60"/>
      <c r="J193" s="26">
        <v>0</v>
      </c>
      <c r="K193" s="26">
        <v>0</v>
      </c>
      <c r="L193" s="26">
        <v>0</v>
      </c>
      <c r="M193" s="26">
        <v>0</v>
      </c>
      <c r="N193" s="26">
        <v>0</v>
      </c>
    </row>
    <row r="194" spans="1:14" ht="15.75" hidden="1" customHeight="1" x14ac:dyDescent="0.25">
      <c r="A194" s="66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8"/>
    </row>
    <row r="195" spans="1:14" ht="31.5" hidden="1" x14ac:dyDescent="0.25">
      <c r="A195" s="41" t="s">
        <v>49</v>
      </c>
      <c r="B195" s="36" t="s">
        <v>137</v>
      </c>
      <c r="C195" s="37">
        <f>C196+C197</f>
        <v>20714.98</v>
      </c>
      <c r="D195" s="37">
        <f t="shared" ref="D195:G195" si="112">D196+D197</f>
        <v>20714.98</v>
      </c>
      <c r="E195" s="37">
        <f t="shared" si="112"/>
        <v>0</v>
      </c>
      <c r="F195" s="37">
        <f t="shared" si="112"/>
        <v>0</v>
      </c>
      <c r="G195" s="37">
        <f t="shared" si="112"/>
        <v>0</v>
      </c>
      <c r="H195" s="37">
        <f>J195</f>
        <v>1265</v>
      </c>
      <c r="I195" s="60"/>
      <c r="J195" s="37">
        <f>J196+J197</f>
        <v>1265</v>
      </c>
      <c r="K195" s="37">
        <f>K196+K197</f>
        <v>1265</v>
      </c>
      <c r="L195" s="37">
        <f t="shared" ref="L195:N195" si="113">L196+L197</f>
        <v>0</v>
      </c>
      <c r="M195" s="37">
        <f t="shared" si="113"/>
        <v>0</v>
      </c>
      <c r="N195" s="37">
        <f t="shared" si="113"/>
        <v>0</v>
      </c>
    </row>
    <row r="196" spans="1:14" ht="31.5" hidden="1" x14ac:dyDescent="0.25">
      <c r="A196" s="27" t="s">
        <v>7</v>
      </c>
      <c r="B196" s="39" t="s">
        <v>138</v>
      </c>
      <c r="C196" s="26">
        <f>D196+E196+F196+G196</f>
        <v>9314.98</v>
      </c>
      <c r="D196" s="26">
        <v>9314.98</v>
      </c>
      <c r="E196" s="26">
        <v>0</v>
      </c>
      <c r="F196" s="26">
        <v>0</v>
      </c>
      <c r="G196" s="26">
        <v>0</v>
      </c>
      <c r="H196" s="26">
        <f>J196</f>
        <v>1265</v>
      </c>
      <c r="I196" s="60"/>
      <c r="J196" s="26">
        <f>K196+L196+M196+N196</f>
        <v>1265</v>
      </c>
      <c r="K196" s="26">
        <v>1265</v>
      </c>
      <c r="L196" s="26">
        <v>0</v>
      </c>
      <c r="M196" s="26">
        <v>0</v>
      </c>
      <c r="N196" s="26">
        <v>0</v>
      </c>
    </row>
    <row r="197" spans="1:14" ht="31.5" hidden="1" x14ac:dyDescent="0.25">
      <c r="A197" s="27" t="s">
        <v>8</v>
      </c>
      <c r="B197" s="39" t="s">
        <v>139</v>
      </c>
      <c r="C197" s="26">
        <f>D197+E197+F197+G197</f>
        <v>11400</v>
      </c>
      <c r="D197" s="26">
        <v>11400</v>
      </c>
      <c r="E197" s="26">
        <v>0</v>
      </c>
      <c r="F197" s="26">
        <v>0</v>
      </c>
      <c r="G197" s="26">
        <v>0</v>
      </c>
      <c r="H197" s="26">
        <f>J197</f>
        <v>0</v>
      </c>
      <c r="I197" s="60"/>
      <c r="J197" s="26">
        <f>K197+L197+M197+N197</f>
        <v>0</v>
      </c>
      <c r="K197" s="26">
        <v>0</v>
      </c>
      <c r="L197" s="26">
        <v>0</v>
      </c>
      <c r="M197" s="26">
        <v>0</v>
      </c>
      <c r="N197" s="26">
        <v>0</v>
      </c>
    </row>
    <row r="198" spans="1:14" ht="15.75" hidden="1" customHeight="1" x14ac:dyDescent="0.25">
      <c r="A198" s="66" t="s">
        <v>140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8"/>
    </row>
    <row r="199" spans="1:14" ht="47.25" hidden="1" x14ac:dyDescent="0.25">
      <c r="A199" s="41" t="s">
        <v>82</v>
      </c>
      <c r="B199" s="36" t="s">
        <v>141</v>
      </c>
      <c r="C199" s="37">
        <f>C200</f>
        <v>4080</v>
      </c>
      <c r="D199" s="37">
        <f t="shared" ref="D199:G199" si="114">D200</f>
        <v>4080</v>
      </c>
      <c r="E199" s="37">
        <f t="shared" si="114"/>
        <v>0</v>
      </c>
      <c r="F199" s="37">
        <f t="shared" si="114"/>
        <v>0</v>
      </c>
      <c r="G199" s="37">
        <f t="shared" si="114"/>
        <v>0</v>
      </c>
      <c r="H199" s="37">
        <f>H200</f>
        <v>340</v>
      </c>
      <c r="I199" s="60"/>
      <c r="J199" s="37">
        <v>0</v>
      </c>
      <c r="K199" s="37">
        <v>0</v>
      </c>
      <c r="L199" s="37">
        <v>0</v>
      </c>
      <c r="M199" s="37">
        <v>0</v>
      </c>
      <c r="N199" s="37">
        <v>0</v>
      </c>
    </row>
    <row r="200" spans="1:14" ht="47.25" hidden="1" x14ac:dyDescent="0.25">
      <c r="A200" s="27" t="s">
        <v>18</v>
      </c>
      <c r="B200" s="39" t="s">
        <v>142</v>
      </c>
      <c r="C200" s="26">
        <f>D200</f>
        <v>4080</v>
      </c>
      <c r="D200" s="26">
        <v>4080</v>
      </c>
      <c r="E200" s="26">
        <v>0</v>
      </c>
      <c r="F200" s="26">
        <v>0</v>
      </c>
      <c r="G200" s="26">
        <v>0</v>
      </c>
      <c r="H200" s="26">
        <v>340</v>
      </c>
      <c r="I200" s="60"/>
      <c r="J200" s="26">
        <v>0</v>
      </c>
      <c r="K200" s="26">
        <v>0</v>
      </c>
      <c r="L200" s="26">
        <v>0</v>
      </c>
      <c r="M200" s="26">
        <v>0</v>
      </c>
      <c r="N200" s="26">
        <v>0</v>
      </c>
    </row>
    <row r="201" spans="1:14" ht="29.25" customHeight="1" x14ac:dyDescent="0.25">
      <c r="A201" s="44"/>
      <c r="B201" s="61" t="s">
        <v>45</v>
      </c>
      <c r="C201" s="62">
        <f>C189+C178+C167+C156+C135+C115+C94+C86+C77+C50+C46+C7</f>
        <v>705552.82200000004</v>
      </c>
      <c r="D201" s="62">
        <f t="shared" ref="C201:N201" si="115">D189+D178+D167+D156+D135+D115+D94+D86+D77+D50+D46+D7</f>
        <v>653588.32200000004</v>
      </c>
      <c r="E201" s="62">
        <f t="shared" si="115"/>
        <v>214.2</v>
      </c>
      <c r="F201" s="62">
        <f t="shared" si="115"/>
        <v>49201.4</v>
      </c>
      <c r="G201" s="62">
        <f t="shared" si="115"/>
        <v>2548.9</v>
      </c>
      <c r="H201" s="62">
        <f t="shared" si="115"/>
        <v>193845.50999999998</v>
      </c>
      <c r="I201" s="62"/>
      <c r="J201" s="62">
        <f t="shared" si="115"/>
        <v>182658.05</v>
      </c>
      <c r="K201" s="62">
        <f t="shared" si="115"/>
        <v>182658.05</v>
      </c>
      <c r="L201" s="62">
        <f t="shared" si="115"/>
        <v>0</v>
      </c>
      <c r="M201" s="62">
        <f t="shared" si="115"/>
        <v>0</v>
      </c>
      <c r="N201" s="62">
        <f t="shared" si="115"/>
        <v>0</v>
      </c>
    </row>
    <row r="202" spans="1:14" ht="29.25" customHeight="1" x14ac:dyDescent="0.25">
      <c r="A202" s="21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x14ac:dyDescent="0.25">
      <c r="A203" s="8"/>
      <c r="B203" s="13"/>
    </row>
    <row r="204" spans="1:14" x14ac:dyDescent="0.25">
      <c r="A204" s="8"/>
      <c r="B204" s="13"/>
    </row>
    <row r="205" spans="1:14" ht="47.25" x14ac:dyDescent="0.25">
      <c r="A205" s="8"/>
      <c r="B205" s="9" t="s">
        <v>245</v>
      </c>
    </row>
    <row r="206" spans="1:14" x14ac:dyDescent="0.25">
      <c r="K206" s="12" t="s">
        <v>239</v>
      </c>
    </row>
    <row r="210" spans="2:2" x14ac:dyDescent="0.25">
      <c r="B210" s="25"/>
    </row>
  </sheetData>
  <mergeCells count="49">
    <mergeCell ref="A168:N168"/>
    <mergeCell ref="A198:N198"/>
    <mergeCell ref="A179:N179"/>
    <mergeCell ref="A183:N183"/>
    <mergeCell ref="A186:N186"/>
    <mergeCell ref="A190:N190"/>
    <mergeCell ref="A194:N194"/>
    <mergeCell ref="A175:N175"/>
    <mergeCell ref="A172:N172"/>
    <mergeCell ref="A131:N131"/>
    <mergeCell ref="A153:N153"/>
    <mergeCell ref="A157:N157"/>
    <mergeCell ref="A161:N161"/>
    <mergeCell ref="A164:N164"/>
    <mergeCell ref="A148:N148"/>
    <mergeCell ref="A136:N136"/>
    <mergeCell ref="A43:N43"/>
    <mergeCell ref="A47:N47"/>
    <mergeCell ref="A71:N71"/>
    <mergeCell ref="A51:N51"/>
    <mergeCell ref="A74:N74"/>
    <mergeCell ref="A65:N65"/>
    <mergeCell ref="A68:N68"/>
    <mergeCell ref="A108:N108"/>
    <mergeCell ref="A112:N112"/>
    <mergeCell ref="A116:N116"/>
    <mergeCell ref="A124:N124"/>
    <mergeCell ref="K4:N4"/>
    <mergeCell ref="A104:N104"/>
    <mergeCell ref="A87:N87"/>
    <mergeCell ref="A95:N95"/>
    <mergeCell ref="A101:N101"/>
    <mergeCell ref="A78:N78"/>
    <mergeCell ref="A83:N83"/>
    <mergeCell ref="A9:N9"/>
    <mergeCell ref="A13:N13"/>
    <mergeCell ref="A25:N25"/>
    <mergeCell ref="A28:N28"/>
    <mergeCell ref="A33:N33"/>
    <mergeCell ref="A1:N2"/>
    <mergeCell ref="A3:A5"/>
    <mergeCell ref="B3:B5"/>
    <mergeCell ref="C3:G3"/>
    <mergeCell ref="H3:H5"/>
    <mergeCell ref="I3:I5"/>
    <mergeCell ref="J3:N3"/>
    <mergeCell ref="C4:C5"/>
    <mergeCell ref="D4:G4"/>
    <mergeCell ref="J4:J5"/>
  </mergeCells>
  <pageMargins left="0.25" right="0.25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Гаранкина Анастасия Сергеевна</cp:lastModifiedBy>
  <cp:lastPrinted>2017-08-28T11:43:30Z</cp:lastPrinted>
  <dcterms:created xsi:type="dcterms:W3CDTF">2015-04-28T13:43:05Z</dcterms:created>
  <dcterms:modified xsi:type="dcterms:W3CDTF">2017-08-29T09:06:47Z</dcterms:modified>
</cp:coreProperties>
</file>